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909A1789-770F-4E92-BCF3-A2B8B3A7C226}" xr6:coauthVersionLast="47" xr6:coauthVersionMax="47" xr10:uidLastSave="{00000000-0000-0000-0000-000000000000}"/>
  <bookViews>
    <workbookView xWindow="6408" yWindow="6312" windowWidth="5880" windowHeight="2328" firstSheet="2" activeTab="2" xr2:uid="{00000000-000D-0000-FFFF-FFFF00000000}"/>
  </bookViews>
  <sheets>
    <sheet name="Trabajadores" sheetId="1" r:id="rId1"/>
    <sheet name="Documentos" sheetId="2" r:id="rId2"/>
    <sheet name="Semáforo" sheetId="3" r:id="rId3"/>
    <sheet name="Clientes" sheetId="4" r:id="rId4"/>
    <sheet name="Acceso" sheetId="5" r:id="rId5"/>
    <sheet name="EPIs" sheetId="6" r:id="rId6"/>
    <sheet name="Configuración" sheetId="7" r:id="rId7"/>
    <sheet name="Instruccione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01" i="6" l="1"/>
  <c r="E301" i="6"/>
  <c r="F301" i="6" s="1"/>
  <c r="G300" i="6"/>
  <c r="E300" i="6"/>
  <c r="F300" i="6" s="1"/>
  <c r="G299" i="6"/>
  <c r="E299" i="6"/>
  <c r="F299" i="6" s="1"/>
  <c r="G298" i="6"/>
  <c r="E298" i="6"/>
  <c r="F298" i="6" s="1"/>
  <c r="G297" i="6"/>
  <c r="F297" i="6"/>
  <c r="E297" i="6"/>
  <c r="G296" i="6"/>
  <c r="E296" i="6"/>
  <c r="F296" i="6" s="1"/>
  <c r="G295" i="6"/>
  <c r="F295" i="6"/>
  <c r="E295" i="6"/>
  <c r="G294" i="6"/>
  <c r="F294" i="6"/>
  <c r="E294" i="6"/>
  <c r="G293" i="6"/>
  <c r="E293" i="6"/>
  <c r="F293" i="6" s="1"/>
  <c r="G292" i="6"/>
  <c r="E292" i="6"/>
  <c r="F292" i="6" s="1"/>
  <c r="G291" i="6"/>
  <c r="E291" i="6"/>
  <c r="F291" i="6" s="1"/>
  <c r="G290" i="6"/>
  <c r="E290" i="6"/>
  <c r="F290" i="6" s="1"/>
  <c r="G289" i="6"/>
  <c r="E289" i="6"/>
  <c r="F289" i="6" s="1"/>
  <c r="G288" i="6"/>
  <c r="E288" i="6"/>
  <c r="F288" i="6" s="1"/>
  <c r="G287" i="6"/>
  <c r="F287" i="6"/>
  <c r="E287" i="6"/>
  <c r="G286" i="6"/>
  <c r="E286" i="6"/>
  <c r="F286" i="6" s="1"/>
  <c r="G285" i="6"/>
  <c r="E285" i="6"/>
  <c r="F285" i="6" s="1"/>
  <c r="G284" i="6"/>
  <c r="E284" i="6"/>
  <c r="F284" i="6" s="1"/>
  <c r="G283" i="6"/>
  <c r="E283" i="6"/>
  <c r="F283" i="6" s="1"/>
  <c r="G282" i="6"/>
  <c r="E282" i="6"/>
  <c r="F282" i="6" s="1"/>
  <c r="G281" i="6"/>
  <c r="E281" i="6"/>
  <c r="F281" i="6" s="1"/>
  <c r="G280" i="6"/>
  <c r="E280" i="6"/>
  <c r="F280" i="6" s="1"/>
  <c r="G279" i="6"/>
  <c r="E279" i="6"/>
  <c r="F279" i="6" s="1"/>
  <c r="G278" i="6"/>
  <c r="E278" i="6"/>
  <c r="F278" i="6" s="1"/>
  <c r="G277" i="6"/>
  <c r="E277" i="6"/>
  <c r="F277" i="6" s="1"/>
  <c r="G276" i="6"/>
  <c r="E276" i="6"/>
  <c r="F276" i="6" s="1"/>
  <c r="G275" i="6"/>
  <c r="E275" i="6"/>
  <c r="F275" i="6" s="1"/>
  <c r="G274" i="6"/>
  <c r="E274" i="6"/>
  <c r="F274" i="6" s="1"/>
  <c r="G273" i="6"/>
  <c r="E273" i="6"/>
  <c r="F273" i="6" s="1"/>
  <c r="G272" i="6"/>
  <c r="E272" i="6"/>
  <c r="F272" i="6" s="1"/>
  <c r="G271" i="6"/>
  <c r="E271" i="6"/>
  <c r="F271" i="6" s="1"/>
  <c r="G270" i="6"/>
  <c r="E270" i="6"/>
  <c r="F270" i="6" s="1"/>
  <c r="G269" i="6"/>
  <c r="E269" i="6"/>
  <c r="F269" i="6" s="1"/>
  <c r="G268" i="6"/>
  <c r="E268" i="6"/>
  <c r="F268" i="6" s="1"/>
  <c r="G267" i="6"/>
  <c r="E267" i="6"/>
  <c r="F267" i="6" s="1"/>
  <c r="G266" i="6"/>
  <c r="E266" i="6"/>
  <c r="F266" i="6" s="1"/>
  <c r="G265" i="6"/>
  <c r="E265" i="6"/>
  <c r="F265" i="6" s="1"/>
  <c r="G264" i="6"/>
  <c r="E264" i="6"/>
  <c r="F264" i="6" s="1"/>
  <c r="G263" i="6"/>
  <c r="E263" i="6"/>
  <c r="F263" i="6" s="1"/>
  <c r="G262" i="6"/>
  <c r="E262" i="6"/>
  <c r="F262" i="6" s="1"/>
  <c r="G261" i="6"/>
  <c r="F261" i="6"/>
  <c r="E261" i="6"/>
  <c r="G260" i="6"/>
  <c r="E260" i="6"/>
  <c r="F260" i="6" s="1"/>
  <c r="G259" i="6"/>
  <c r="E259" i="6"/>
  <c r="F259" i="6" s="1"/>
  <c r="G258" i="6"/>
  <c r="E258" i="6"/>
  <c r="F258" i="6" s="1"/>
  <c r="G257" i="6"/>
  <c r="E257" i="6"/>
  <c r="F257" i="6" s="1"/>
  <c r="G256" i="6"/>
  <c r="E256" i="6"/>
  <c r="F256" i="6" s="1"/>
  <c r="G255" i="6"/>
  <c r="E255" i="6"/>
  <c r="F255" i="6" s="1"/>
  <c r="G254" i="6"/>
  <c r="E254" i="6"/>
  <c r="F254" i="6" s="1"/>
  <c r="G253" i="6"/>
  <c r="F253" i="6"/>
  <c r="E253" i="6"/>
  <c r="G252" i="6"/>
  <c r="E252" i="6"/>
  <c r="F252" i="6" s="1"/>
  <c r="G251" i="6"/>
  <c r="E251" i="6"/>
  <c r="F251" i="6" s="1"/>
  <c r="G250" i="6"/>
  <c r="E250" i="6"/>
  <c r="F250" i="6" s="1"/>
  <c r="G249" i="6"/>
  <c r="E249" i="6"/>
  <c r="F249" i="6" s="1"/>
  <c r="G248" i="6"/>
  <c r="E248" i="6"/>
  <c r="F248" i="6" s="1"/>
  <c r="G247" i="6"/>
  <c r="E247" i="6"/>
  <c r="F247" i="6" s="1"/>
  <c r="G246" i="6"/>
  <c r="E246" i="6"/>
  <c r="F246" i="6" s="1"/>
  <c r="G245" i="6"/>
  <c r="F245" i="6"/>
  <c r="E245" i="6"/>
  <c r="G244" i="6"/>
  <c r="E244" i="6"/>
  <c r="F244" i="6" s="1"/>
  <c r="G243" i="6"/>
  <c r="E243" i="6"/>
  <c r="F243" i="6" s="1"/>
  <c r="G242" i="6"/>
  <c r="E242" i="6"/>
  <c r="F242" i="6" s="1"/>
  <c r="G241" i="6"/>
  <c r="E241" i="6"/>
  <c r="F241" i="6" s="1"/>
  <c r="G240" i="6"/>
  <c r="E240" i="6"/>
  <c r="F240" i="6" s="1"/>
  <c r="G239" i="6"/>
  <c r="E239" i="6"/>
  <c r="F239" i="6" s="1"/>
  <c r="G238" i="6"/>
  <c r="E238" i="6"/>
  <c r="F238" i="6" s="1"/>
  <c r="G237" i="6"/>
  <c r="F237" i="6"/>
  <c r="E237" i="6"/>
  <c r="G236" i="6"/>
  <c r="E236" i="6"/>
  <c r="F236" i="6" s="1"/>
  <c r="G235" i="6"/>
  <c r="E235" i="6"/>
  <c r="F235" i="6" s="1"/>
  <c r="G234" i="6"/>
  <c r="E234" i="6"/>
  <c r="F234" i="6" s="1"/>
  <c r="G233" i="6"/>
  <c r="E233" i="6"/>
  <c r="F233" i="6" s="1"/>
  <c r="G232" i="6"/>
  <c r="E232" i="6"/>
  <c r="F232" i="6" s="1"/>
  <c r="G231" i="6"/>
  <c r="E231" i="6"/>
  <c r="F231" i="6" s="1"/>
  <c r="G230" i="6"/>
  <c r="E230" i="6"/>
  <c r="F230" i="6" s="1"/>
  <c r="G229" i="6"/>
  <c r="F229" i="6"/>
  <c r="E229" i="6"/>
  <c r="G228" i="6"/>
  <c r="E228" i="6"/>
  <c r="F228" i="6" s="1"/>
  <c r="G227" i="6"/>
  <c r="E227" i="6"/>
  <c r="F227" i="6" s="1"/>
  <c r="G226" i="6"/>
  <c r="E226" i="6"/>
  <c r="F226" i="6" s="1"/>
  <c r="G225" i="6"/>
  <c r="E225" i="6"/>
  <c r="F225" i="6" s="1"/>
  <c r="G224" i="6"/>
  <c r="E224" i="6"/>
  <c r="F224" i="6" s="1"/>
  <c r="G223" i="6"/>
  <c r="E223" i="6"/>
  <c r="F223" i="6" s="1"/>
  <c r="G222" i="6"/>
  <c r="E222" i="6"/>
  <c r="F222" i="6" s="1"/>
  <c r="G221" i="6"/>
  <c r="F221" i="6"/>
  <c r="E221" i="6"/>
  <c r="G220" i="6"/>
  <c r="E220" i="6"/>
  <c r="F220" i="6" s="1"/>
  <c r="G219" i="6"/>
  <c r="E219" i="6"/>
  <c r="F219" i="6" s="1"/>
  <c r="G218" i="6"/>
  <c r="E218" i="6"/>
  <c r="F218" i="6" s="1"/>
  <c r="G217" i="6"/>
  <c r="E217" i="6"/>
  <c r="F217" i="6" s="1"/>
  <c r="G216" i="6"/>
  <c r="E216" i="6"/>
  <c r="F216" i="6" s="1"/>
  <c r="G215" i="6"/>
  <c r="E215" i="6"/>
  <c r="F215" i="6" s="1"/>
  <c r="G214" i="6"/>
  <c r="E214" i="6"/>
  <c r="F214" i="6" s="1"/>
  <c r="G213" i="6"/>
  <c r="F213" i="6"/>
  <c r="E213" i="6"/>
  <c r="G212" i="6"/>
  <c r="E212" i="6"/>
  <c r="F212" i="6" s="1"/>
  <c r="G211" i="6"/>
  <c r="E211" i="6"/>
  <c r="F211" i="6" s="1"/>
  <c r="G210" i="6"/>
  <c r="E210" i="6"/>
  <c r="F210" i="6" s="1"/>
  <c r="G209" i="6"/>
  <c r="E209" i="6"/>
  <c r="F209" i="6" s="1"/>
  <c r="G208" i="6"/>
  <c r="E208" i="6"/>
  <c r="F208" i="6" s="1"/>
  <c r="G207" i="6"/>
  <c r="E207" i="6"/>
  <c r="F207" i="6" s="1"/>
  <c r="G206" i="6"/>
  <c r="E206" i="6"/>
  <c r="F206" i="6" s="1"/>
  <c r="G205" i="6"/>
  <c r="F205" i="6"/>
  <c r="E205" i="6"/>
  <c r="G204" i="6"/>
  <c r="E204" i="6"/>
  <c r="F204" i="6" s="1"/>
  <c r="G203" i="6"/>
  <c r="E203" i="6"/>
  <c r="F203" i="6" s="1"/>
  <c r="G202" i="6"/>
  <c r="E202" i="6"/>
  <c r="F202" i="6" s="1"/>
  <c r="G201" i="6"/>
  <c r="E201" i="6"/>
  <c r="F201" i="6" s="1"/>
  <c r="G200" i="6"/>
  <c r="E200" i="6"/>
  <c r="F200" i="6" s="1"/>
  <c r="G199" i="6"/>
  <c r="E199" i="6"/>
  <c r="F199" i="6" s="1"/>
  <c r="G198" i="6"/>
  <c r="E198" i="6"/>
  <c r="F198" i="6" s="1"/>
  <c r="G197" i="6"/>
  <c r="F197" i="6"/>
  <c r="E197" i="6"/>
  <c r="G196" i="6"/>
  <c r="E196" i="6"/>
  <c r="F196" i="6" s="1"/>
  <c r="G195" i="6"/>
  <c r="E195" i="6"/>
  <c r="F195" i="6" s="1"/>
  <c r="G194" i="6"/>
  <c r="E194" i="6"/>
  <c r="F194" i="6" s="1"/>
  <c r="G193" i="6"/>
  <c r="E193" i="6"/>
  <c r="F193" i="6" s="1"/>
  <c r="G192" i="6"/>
  <c r="E192" i="6"/>
  <c r="F192" i="6" s="1"/>
  <c r="G191" i="6"/>
  <c r="E191" i="6"/>
  <c r="F191" i="6" s="1"/>
  <c r="G190" i="6"/>
  <c r="E190" i="6"/>
  <c r="F190" i="6" s="1"/>
  <c r="G189" i="6"/>
  <c r="F189" i="6"/>
  <c r="E189" i="6"/>
  <c r="G188" i="6"/>
  <c r="E188" i="6"/>
  <c r="F188" i="6" s="1"/>
  <c r="G187" i="6"/>
  <c r="E187" i="6"/>
  <c r="F187" i="6" s="1"/>
  <c r="G186" i="6"/>
  <c r="E186" i="6"/>
  <c r="F186" i="6" s="1"/>
  <c r="G185" i="6"/>
  <c r="E185" i="6"/>
  <c r="F185" i="6" s="1"/>
  <c r="G184" i="6"/>
  <c r="E184" i="6"/>
  <c r="F184" i="6" s="1"/>
  <c r="G183" i="6"/>
  <c r="E183" i="6"/>
  <c r="F183" i="6" s="1"/>
  <c r="G182" i="6"/>
  <c r="E182" i="6"/>
  <c r="F182" i="6" s="1"/>
  <c r="G181" i="6"/>
  <c r="F181" i="6"/>
  <c r="E181" i="6"/>
  <c r="G180" i="6"/>
  <c r="E180" i="6"/>
  <c r="F180" i="6" s="1"/>
  <c r="G179" i="6"/>
  <c r="E179" i="6"/>
  <c r="F179" i="6" s="1"/>
  <c r="G178" i="6"/>
  <c r="E178" i="6"/>
  <c r="F178" i="6" s="1"/>
  <c r="G177" i="6"/>
  <c r="E177" i="6"/>
  <c r="F177" i="6" s="1"/>
  <c r="G176" i="6"/>
  <c r="E176" i="6"/>
  <c r="F176" i="6" s="1"/>
  <c r="G175" i="6"/>
  <c r="E175" i="6"/>
  <c r="F175" i="6" s="1"/>
  <c r="G174" i="6"/>
  <c r="E174" i="6"/>
  <c r="F174" i="6" s="1"/>
  <c r="G173" i="6"/>
  <c r="F173" i="6"/>
  <c r="E173" i="6"/>
  <c r="G172" i="6"/>
  <c r="E172" i="6"/>
  <c r="F172" i="6" s="1"/>
  <c r="G171" i="6"/>
  <c r="E171" i="6"/>
  <c r="F171" i="6" s="1"/>
  <c r="G170" i="6"/>
  <c r="E170" i="6"/>
  <c r="F170" i="6" s="1"/>
  <c r="G169" i="6"/>
  <c r="E169" i="6"/>
  <c r="F169" i="6" s="1"/>
  <c r="G168" i="6"/>
  <c r="E168" i="6"/>
  <c r="F168" i="6" s="1"/>
  <c r="G167" i="6"/>
  <c r="E167" i="6"/>
  <c r="F167" i="6" s="1"/>
  <c r="G166" i="6"/>
  <c r="E166" i="6"/>
  <c r="F166" i="6" s="1"/>
  <c r="G165" i="6"/>
  <c r="F165" i="6"/>
  <c r="E165" i="6"/>
  <c r="G164" i="6"/>
  <c r="E164" i="6"/>
  <c r="F164" i="6" s="1"/>
  <c r="G163" i="6"/>
  <c r="E163" i="6"/>
  <c r="F163" i="6" s="1"/>
  <c r="G162" i="6"/>
  <c r="E162" i="6"/>
  <c r="F162" i="6" s="1"/>
  <c r="G161" i="6"/>
  <c r="E161" i="6"/>
  <c r="F161" i="6" s="1"/>
  <c r="G160" i="6"/>
  <c r="E160" i="6"/>
  <c r="F160" i="6" s="1"/>
  <c r="G159" i="6"/>
  <c r="E159" i="6"/>
  <c r="F159" i="6" s="1"/>
  <c r="G158" i="6"/>
  <c r="E158" i="6"/>
  <c r="F158" i="6" s="1"/>
  <c r="G157" i="6"/>
  <c r="F157" i="6"/>
  <c r="E157" i="6"/>
  <c r="G156" i="6"/>
  <c r="E156" i="6"/>
  <c r="F156" i="6" s="1"/>
  <c r="G155" i="6"/>
  <c r="E155" i="6"/>
  <c r="F155" i="6" s="1"/>
  <c r="G154" i="6"/>
  <c r="E154" i="6"/>
  <c r="F154" i="6" s="1"/>
  <c r="G153" i="6"/>
  <c r="E153" i="6"/>
  <c r="F153" i="6" s="1"/>
  <c r="G152" i="6"/>
  <c r="E152" i="6"/>
  <c r="F152" i="6" s="1"/>
  <c r="G151" i="6"/>
  <c r="E151" i="6"/>
  <c r="F151" i="6" s="1"/>
  <c r="G150" i="6"/>
  <c r="E150" i="6"/>
  <c r="F150" i="6" s="1"/>
  <c r="G149" i="6"/>
  <c r="F149" i="6"/>
  <c r="E149" i="6"/>
  <c r="G148" i="6"/>
  <c r="E148" i="6"/>
  <c r="F148" i="6" s="1"/>
  <c r="G147" i="6"/>
  <c r="E147" i="6"/>
  <c r="F147" i="6" s="1"/>
  <c r="G146" i="6"/>
  <c r="E146" i="6"/>
  <c r="F146" i="6" s="1"/>
  <c r="G145" i="6"/>
  <c r="E145" i="6"/>
  <c r="F145" i="6" s="1"/>
  <c r="G144" i="6"/>
  <c r="E144" i="6"/>
  <c r="F144" i="6" s="1"/>
  <c r="G143" i="6"/>
  <c r="E143" i="6"/>
  <c r="F143" i="6" s="1"/>
  <c r="G142" i="6"/>
  <c r="E142" i="6"/>
  <c r="F142" i="6" s="1"/>
  <c r="G141" i="6"/>
  <c r="F141" i="6"/>
  <c r="E141" i="6"/>
  <c r="G140" i="6"/>
  <c r="E140" i="6"/>
  <c r="F140" i="6" s="1"/>
  <c r="G139" i="6"/>
  <c r="E139" i="6"/>
  <c r="F139" i="6" s="1"/>
  <c r="G138" i="6"/>
  <c r="E138" i="6"/>
  <c r="F138" i="6" s="1"/>
  <c r="G137" i="6"/>
  <c r="E137" i="6"/>
  <c r="F137" i="6" s="1"/>
  <c r="G136" i="6"/>
  <c r="E136" i="6"/>
  <c r="F136" i="6" s="1"/>
  <c r="G135" i="6"/>
  <c r="E135" i="6"/>
  <c r="F135" i="6" s="1"/>
  <c r="G134" i="6"/>
  <c r="E134" i="6"/>
  <c r="F134" i="6" s="1"/>
  <c r="G133" i="6"/>
  <c r="F133" i="6"/>
  <c r="E133" i="6"/>
  <c r="G132" i="6"/>
  <c r="E132" i="6"/>
  <c r="F132" i="6" s="1"/>
  <c r="G131" i="6"/>
  <c r="E131" i="6"/>
  <c r="F131" i="6" s="1"/>
  <c r="G130" i="6"/>
  <c r="E130" i="6"/>
  <c r="F130" i="6" s="1"/>
  <c r="G129" i="6"/>
  <c r="E129" i="6"/>
  <c r="F129" i="6" s="1"/>
  <c r="G128" i="6"/>
  <c r="E128" i="6"/>
  <c r="F128" i="6" s="1"/>
  <c r="G127" i="6"/>
  <c r="E127" i="6"/>
  <c r="F127" i="6" s="1"/>
  <c r="G126" i="6"/>
  <c r="E126" i="6"/>
  <c r="F126" i="6" s="1"/>
  <c r="G125" i="6"/>
  <c r="F125" i="6"/>
  <c r="E125" i="6"/>
  <c r="G124" i="6"/>
  <c r="E124" i="6"/>
  <c r="F124" i="6" s="1"/>
  <c r="G123" i="6"/>
  <c r="E123" i="6"/>
  <c r="F123" i="6" s="1"/>
  <c r="G122" i="6"/>
  <c r="E122" i="6"/>
  <c r="F122" i="6" s="1"/>
  <c r="G121" i="6"/>
  <c r="E121" i="6"/>
  <c r="F121" i="6" s="1"/>
  <c r="G120" i="6"/>
  <c r="E120" i="6"/>
  <c r="F120" i="6" s="1"/>
  <c r="G119" i="6"/>
  <c r="E119" i="6"/>
  <c r="F119" i="6" s="1"/>
  <c r="G118" i="6"/>
  <c r="E118" i="6"/>
  <c r="F118" i="6" s="1"/>
  <c r="G117" i="6"/>
  <c r="F117" i="6"/>
  <c r="E117" i="6"/>
  <c r="G116" i="6"/>
  <c r="E116" i="6"/>
  <c r="F116" i="6" s="1"/>
  <c r="G115" i="6"/>
  <c r="E115" i="6"/>
  <c r="F115" i="6" s="1"/>
  <c r="G114" i="6"/>
  <c r="E114" i="6"/>
  <c r="F114" i="6" s="1"/>
  <c r="G113" i="6"/>
  <c r="E113" i="6"/>
  <c r="F113" i="6" s="1"/>
  <c r="G112" i="6"/>
  <c r="E112" i="6"/>
  <c r="F112" i="6" s="1"/>
  <c r="G111" i="6"/>
  <c r="E111" i="6"/>
  <c r="F111" i="6" s="1"/>
  <c r="G110" i="6"/>
  <c r="E110" i="6"/>
  <c r="F110" i="6" s="1"/>
  <c r="G109" i="6"/>
  <c r="F109" i="6"/>
  <c r="E109" i="6"/>
  <c r="G108" i="6"/>
  <c r="E108" i="6"/>
  <c r="F108" i="6" s="1"/>
  <c r="G107" i="6"/>
  <c r="E107" i="6"/>
  <c r="F107" i="6" s="1"/>
  <c r="G106" i="6"/>
  <c r="E106" i="6"/>
  <c r="F106" i="6" s="1"/>
  <c r="G105" i="6"/>
  <c r="E105" i="6"/>
  <c r="F105" i="6" s="1"/>
  <c r="G104" i="6"/>
  <c r="E104" i="6"/>
  <c r="F104" i="6" s="1"/>
  <c r="G103" i="6"/>
  <c r="E103" i="6"/>
  <c r="F103" i="6" s="1"/>
  <c r="G102" i="6"/>
  <c r="E102" i="6"/>
  <c r="F102" i="6" s="1"/>
  <c r="G101" i="6"/>
  <c r="F101" i="6"/>
  <c r="E101" i="6"/>
  <c r="G100" i="6"/>
  <c r="E100" i="6"/>
  <c r="F100" i="6" s="1"/>
  <c r="G99" i="6"/>
  <c r="E99" i="6"/>
  <c r="F99" i="6" s="1"/>
  <c r="G98" i="6"/>
  <c r="E98" i="6"/>
  <c r="F98" i="6" s="1"/>
  <c r="G97" i="6"/>
  <c r="E97" i="6"/>
  <c r="F97" i="6" s="1"/>
  <c r="G96" i="6"/>
  <c r="E96" i="6"/>
  <c r="F96" i="6" s="1"/>
  <c r="G95" i="6"/>
  <c r="E95" i="6"/>
  <c r="F95" i="6" s="1"/>
  <c r="G94" i="6"/>
  <c r="E94" i="6"/>
  <c r="F94" i="6" s="1"/>
  <c r="G93" i="6"/>
  <c r="F93" i="6"/>
  <c r="E93" i="6"/>
  <c r="G92" i="6"/>
  <c r="E92" i="6"/>
  <c r="F92" i="6" s="1"/>
  <c r="G91" i="6"/>
  <c r="E91" i="6"/>
  <c r="F91" i="6" s="1"/>
  <c r="G90" i="6"/>
  <c r="E90" i="6"/>
  <c r="F90" i="6" s="1"/>
  <c r="G89" i="6"/>
  <c r="E89" i="6"/>
  <c r="F89" i="6" s="1"/>
  <c r="G88" i="6"/>
  <c r="E88" i="6"/>
  <c r="F88" i="6" s="1"/>
  <c r="G87" i="6"/>
  <c r="E87" i="6"/>
  <c r="F87" i="6" s="1"/>
  <c r="G86" i="6"/>
  <c r="E86" i="6"/>
  <c r="F86" i="6" s="1"/>
  <c r="G85" i="6"/>
  <c r="F85" i="6"/>
  <c r="E85" i="6"/>
  <c r="G84" i="6"/>
  <c r="E84" i="6"/>
  <c r="F84" i="6" s="1"/>
  <c r="G83" i="6"/>
  <c r="E83" i="6"/>
  <c r="F83" i="6" s="1"/>
  <c r="G82" i="6"/>
  <c r="E82" i="6"/>
  <c r="F82" i="6" s="1"/>
  <c r="G81" i="6"/>
  <c r="E81" i="6"/>
  <c r="F81" i="6" s="1"/>
  <c r="G80" i="6"/>
  <c r="E80" i="6"/>
  <c r="F80" i="6" s="1"/>
  <c r="G79" i="6"/>
  <c r="E79" i="6"/>
  <c r="F79" i="6" s="1"/>
  <c r="G78" i="6"/>
  <c r="E78" i="6"/>
  <c r="F78" i="6" s="1"/>
  <c r="G77" i="6"/>
  <c r="F77" i="6"/>
  <c r="E77" i="6"/>
  <c r="G76" i="6"/>
  <c r="E76" i="6"/>
  <c r="F76" i="6" s="1"/>
  <c r="G75" i="6"/>
  <c r="E75" i="6"/>
  <c r="F75" i="6" s="1"/>
  <c r="G74" i="6"/>
  <c r="E74" i="6"/>
  <c r="F74" i="6" s="1"/>
  <c r="G73" i="6"/>
  <c r="E73" i="6"/>
  <c r="F73" i="6" s="1"/>
  <c r="G72" i="6"/>
  <c r="E72" i="6"/>
  <c r="F72" i="6" s="1"/>
  <c r="G71" i="6"/>
  <c r="E71" i="6"/>
  <c r="F71" i="6" s="1"/>
  <c r="G70" i="6"/>
  <c r="E70" i="6"/>
  <c r="F70" i="6" s="1"/>
  <c r="G69" i="6"/>
  <c r="F69" i="6"/>
  <c r="E69" i="6"/>
  <c r="G68" i="6"/>
  <c r="E68" i="6"/>
  <c r="F68" i="6" s="1"/>
  <c r="G67" i="6"/>
  <c r="E67" i="6"/>
  <c r="F67" i="6" s="1"/>
  <c r="G66" i="6"/>
  <c r="E66" i="6"/>
  <c r="F66" i="6" s="1"/>
  <c r="G65" i="6"/>
  <c r="E65" i="6"/>
  <c r="F65" i="6" s="1"/>
  <c r="G64" i="6"/>
  <c r="E64" i="6"/>
  <c r="F64" i="6" s="1"/>
  <c r="G63" i="6"/>
  <c r="E63" i="6"/>
  <c r="F63" i="6" s="1"/>
  <c r="G62" i="6"/>
  <c r="E62" i="6"/>
  <c r="F62" i="6" s="1"/>
  <c r="G61" i="6"/>
  <c r="F61" i="6"/>
  <c r="E61" i="6"/>
  <c r="G60" i="6"/>
  <c r="E60" i="6"/>
  <c r="F60" i="6" s="1"/>
  <c r="G59" i="6"/>
  <c r="E59" i="6"/>
  <c r="F59" i="6" s="1"/>
  <c r="G58" i="6"/>
  <c r="E58" i="6"/>
  <c r="F58" i="6" s="1"/>
  <c r="G57" i="6"/>
  <c r="E57" i="6"/>
  <c r="F57" i="6" s="1"/>
  <c r="G56" i="6"/>
  <c r="E56" i="6"/>
  <c r="F56" i="6" s="1"/>
  <c r="G55" i="6"/>
  <c r="E55" i="6"/>
  <c r="F55" i="6" s="1"/>
  <c r="G54" i="6"/>
  <c r="E54" i="6"/>
  <c r="F54" i="6" s="1"/>
  <c r="G53" i="6"/>
  <c r="F53" i="6"/>
  <c r="E53" i="6"/>
  <c r="G52" i="6"/>
  <c r="E52" i="6"/>
  <c r="F52" i="6" s="1"/>
  <c r="G51" i="6"/>
  <c r="E51" i="6"/>
  <c r="F51" i="6" s="1"/>
  <c r="G50" i="6"/>
  <c r="E50" i="6"/>
  <c r="F50" i="6" s="1"/>
  <c r="G49" i="6"/>
  <c r="E49" i="6"/>
  <c r="F49" i="6" s="1"/>
  <c r="G48" i="6"/>
  <c r="E48" i="6"/>
  <c r="F48" i="6" s="1"/>
  <c r="G47" i="6"/>
  <c r="E47" i="6"/>
  <c r="F47" i="6" s="1"/>
  <c r="G46" i="6"/>
  <c r="E46" i="6"/>
  <c r="F46" i="6" s="1"/>
  <c r="G45" i="6"/>
  <c r="F45" i="6"/>
  <c r="E45" i="6"/>
  <c r="G44" i="6"/>
  <c r="E44" i="6"/>
  <c r="F44" i="6" s="1"/>
  <c r="G43" i="6"/>
  <c r="E43" i="6"/>
  <c r="F43" i="6" s="1"/>
  <c r="G42" i="6"/>
  <c r="E42" i="6"/>
  <c r="F42" i="6" s="1"/>
  <c r="G41" i="6"/>
  <c r="E41" i="6"/>
  <c r="F41" i="6" s="1"/>
  <c r="G40" i="6"/>
  <c r="E40" i="6"/>
  <c r="F40" i="6" s="1"/>
  <c r="G39" i="6"/>
  <c r="E39" i="6"/>
  <c r="F39" i="6" s="1"/>
  <c r="G38" i="6"/>
  <c r="E38" i="6"/>
  <c r="F38" i="6" s="1"/>
  <c r="G37" i="6"/>
  <c r="F37" i="6"/>
  <c r="E37" i="6"/>
  <c r="G36" i="6"/>
  <c r="E36" i="6"/>
  <c r="F36" i="6" s="1"/>
  <c r="G35" i="6"/>
  <c r="E35" i="6"/>
  <c r="F35" i="6" s="1"/>
  <c r="G34" i="6"/>
  <c r="E34" i="6"/>
  <c r="F34" i="6" s="1"/>
  <c r="G33" i="6"/>
  <c r="E33" i="6"/>
  <c r="F33" i="6" s="1"/>
  <c r="G32" i="6"/>
  <c r="E32" i="6"/>
  <c r="F32" i="6" s="1"/>
  <c r="G31" i="6"/>
  <c r="E31" i="6"/>
  <c r="F31" i="6" s="1"/>
  <c r="G30" i="6"/>
  <c r="E30" i="6"/>
  <c r="F30" i="6" s="1"/>
  <c r="G29" i="6"/>
  <c r="F29" i="6"/>
  <c r="E29" i="6"/>
  <c r="G28" i="6"/>
  <c r="E28" i="6"/>
  <c r="F28" i="6" s="1"/>
  <c r="G27" i="6"/>
  <c r="E27" i="6"/>
  <c r="F27" i="6" s="1"/>
  <c r="G26" i="6"/>
  <c r="E26" i="6"/>
  <c r="F26" i="6" s="1"/>
  <c r="G25" i="6"/>
  <c r="E25" i="6"/>
  <c r="F25" i="6" s="1"/>
  <c r="G24" i="6"/>
  <c r="E24" i="6"/>
  <c r="F24" i="6" s="1"/>
  <c r="G23" i="6"/>
  <c r="E23" i="6"/>
  <c r="F23" i="6" s="1"/>
  <c r="G22" i="6"/>
  <c r="E22" i="6"/>
  <c r="F22" i="6" s="1"/>
  <c r="G21" i="6"/>
  <c r="F21" i="6"/>
  <c r="E21" i="6"/>
  <c r="G20" i="6"/>
  <c r="E20" i="6"/>
  <c r="F20" i="6" s="1"/>
  <c r="G19" i="6"/>
  <c r="E19" i="6"/>
  <c r="F19" i="6" s="1"/>
  <c r="G18" i="6"/>
  <c r="E18" i="6"/>
  <c r="F18" i="6" s="1"/>
  <c r="G17" i="6"/>
  <c r="E17" i="6"/>
  <c r="F17" i="6" s="1"/>
  <c r="G16" i="6"/>
  <c r="E16" i="6"/>
  <c r="F16" i="6" s="1"/>
  <c r="G15" i="6"/>
  <c r="E15" i="6"/>
  <c r="F15" i="6" s="1"/>
  <c r="G14" i="6"/>
  <c r="F14" i="6"/>
  <c r="E14" i="6"/>
  <c r="G13" i="6"/>
  <c r="F13" i="6"/>
  <c r="E13" i="6"/>
  <c r="G12" i="6"/>
  <c r="E12" i="6"/>
  <c r="F12" i="6" s="1"/>
  <c r="G11" i="6"/>
  <c r="E11" i="6"/>
  <c r="F11" i="6" s="1"/>
  <c r="G10" i="6"/>
  <c r="E10" i="6"/>
  <c r="F10" i="6" s="1"/>
  <c r="G9" i="6"/>
  <c r="F9" i="6"/>
  <c r="E9" i="6"/>
  <c r="G8" i="6"/>
  <c r="E8" i="6"/>
  <c r="F8" i="6" s="1"/>
  <c r="G7" i="6"/>
  <c r="E7" i="6"/>
  <c r="F7" i="6" s="1"/>
  <c r="G6" i="6"/>
  <c r="F6" i="6"/>
  <c r="E6" i="6"/>
  <c r="C5" i="6"/>
  <c r="E5" i="6" s="1"/>
  <c r="E4" i="6"/>
  <c r="C4" i="6"/>
  <c r="C3" i="6"/>
  <c r="E3" i="6" s="1"/>
  <c r="F3" i="6" s="1"/>
  <c r="C2" i="6"/>
  <c r="E2" i="6" s="1"/>
  <c r="K25" i="5"/>
  <c r="A124" i="3"/>
  <c r="A123" i="5" s="1"/>
  <c r="L123" i="5" s="1"/>
  <c r="A123" i="3"/>
  <c r="A122" i="5" s="1"/>
  <c r="A122" i="3"/>
  <c r="A121" i="5" s="1"/>
  <c r="A121" i="3"/>
  <c r="A120" i="5" s="1"/>
  <c r="A120" i="3"/>
  <c r="A119" i="5" s="1"/>
  <c r="A119" i="3"/>
  <c r="A118" i="5" s="1"/>
  <c r="A118" i="3"/>
  <c r="A117" i="5" s="1"/>
  <c r="A117" i="3"/>
  <c r="A116" i="3"/>
  <c r="A115" i="5" s="1"/>
  <c r="A115" i="3"/>
  <c r="A114" i="5" s="1"/>
  <c r="A114" i="3"/>
  <c r="A113" i="5" s="1"/>
  <c r="A113" i="3"/>
  <c r="A112" i="5" s="1"/>
  <c r="A112" i="3"/>
  <c r="A111" i="5" s="1"/>
  <c r="A111" i="3"/>
  <c r="A110" i="5" s="1"/>
  <c r="A110" i="3"/>
  <c r="A109" i="5" s="1"/>
  <c r="A109" i="3"/>
  <c r="A108" i="3"/>
  <c r="A107" i="5" s="1"/>
  <c r="A107" i="3"/>
  <c r="A106" i="5" s="1"/>
  <c r="A106" i="3"/>
  <c r="A105" i="3"/>
  <c r="A104" i="5" s="1"/>
  <c r="A104" i="3"/>
  <c r="A103" i="5" s="1"/>
  <c r="A103" i="3"/>
  <c r="A102" i="5" s="1"/>
  <c r="B102" i="5" s="1"/>
  <c r="A102" i="3"/>
  <c r="A101" i="5" s="1"/>
  <c r="A101" i="3"/>
  <c r="A100" i="3"/>
  <c r="A99" i="5" s="1"/>
  <c r="A99" i="3"/>
  <c r="A98" i="5" s="1"/>
  <c r="K98" i="5" s="1"/>
  <c r="A98" i="3"/>
  <c r="A97" i="5" s="1"/>
  <c r="A97" i="3"/>
  <c r="A96" i="5" s="1"/>
  <c r="A96" i="3"/>
  <c r="A95" i="5" s="1"/>
  <c r="A95" i="3"/>
  <c r="A94" i="5" s="1"/>
  <c r="A94" i="3"/>
  <c r="A93" i="5" s="1"/>
  <c r="A93" i="3"/>
  <c r="A92" i="3"/>
  <c r="A91" i="3"/>
  <c r="A90" i="3"/>
  <c r="A89" i="5" s="1"/>
  <c r="A89" i="3"/>
  <c r="A88" i="5" s="1"/>
  <c r="A88" i="3"/>
  <c r="A87" i="3"/>
  <c r="A86" i="5" s="1"/>
  <c r="A86" i="3"/>
  <c r="A85" i="5" s="1"/>
  <c r="A85" i="3"/>
  <c r="A84" i="5" s="1"/>
  <c r="A84" i="3"/>
  <c r="A83" i="5" s="1"/>
  <c r="A83" i="3"/>
  <c r="A82" i="5" s="1"/>
  <c r="A82" i="3"/>
  <c r="A81" i="5" s="1"/>
  <c r="A81" i="3"/>
  <c r="A80" i="3"/>
  <c r="A79" i="5" s="1"/>
  <c r="A79" i="3"/>
  <c r="A78" i="5" s="1"/>
  <c r="A78" i="3"/>
  <c r="A77" i="5" s="1"/>
  <c r="A77" i="3"/>
  <c r="A76" i="5" s="1"/>
  <c r="A76" i="3"/>
  <c r="A75" i="5" s="1"/>
  <c r="A75" i="3"/>
  <c r="A74" i="5" s="1"/>
  <c r="A74" i="3"/>
  <c r="A73" i="5" s="1"/>
  <c r="A73" i="3"/>
  <c r="A72" i="3"/>
  <c r="A71" i="5" s="1"/>
  <c r="A71" i="3"/>
  <c r="A70" i="3"/>
  <c r="A69" i="5" s="1"/>
  <c r="A69" i="3"/>
  <c r="A68" i="5" s="1"/>
  <c r="A68" i="3"/>
  <c r="A67" i="5" s="1"/>
  <c r="A67" i="3"/>
  <c r="A66" i="5" s="1"/>
  <c r="A66" i="3"/>
  <c r="A65" i="5" s="1"/>
  <c r="A65" i="3"/>
  <c r="A64" i="3"/>
  <c r="A63" i="3"/>
  <c r="A62" i="5" s="1"/>
  <c r="A62" i="3"/>
  <c r="A61" i="5" s="1"/>
  <c r="A61" i="3"/>
  <c r="A60" i="5" s="1"/>
  <c r="A60" i="3"/>
  <c r="A59" i="5" s="1"/>
  <c r="A59" i="3"/>
  <c r="A58" i="5" s="1"/>
  <c r="A58" i="3"/>
  <c r="A57" i="5" s="1"/>
  <c r="A57" i="3"/>
  <c r="I57" i="3" s="1"/>
  <c r="A56" i="3"/>
  <c r="A55" i="5" s="1"/>
  <c r="A55" i="3"/>
  <c r="A54" i="5" s="1"/>
  <c r="A54" i="3"/>
  <c r="A53" i="5" s="1"/>
  <c r="A53" i="3"/>
  <c r="A52" i="5" s="1"/>
  <c r="H52" i="5" s="1"/>
  <c r="A52" i="3"/>
  <c r="A51" i="5" s="1"/>
  <c r="A51" i="3"/>
  <c r="A50" i="5" s="1"/>
  <c r="A50" i="3"/>
  <c r="A49" i="3"/>
  <c r="A48" i="3"/>
  <c r="A47" i="5" s="1"/>
  <c r="A47" i="3"/>
  <c r="A46" i="5" s="1"/>
  <c r="E46" i="5" s="1"/>
  <c r="A46" i="3"/>
  <c r="A45" i="5" s="1"/>
  <c r="A45" i="3"/>
  <c r="A44" i="5" s="1"/>
  <c r="A44" i="3"/>
  <c r="A43" i="5" s="1"/>
  <c r="I43" i="5" s="1"/>
  <c r="A43" i="3"/>
  <c r="A42" i="5" s="1"/>
  <c r="A42" i="3"/>
  <c r="A41" i="5" s="1"/>
  <c r="A41" i="3"/>
  <c r="A40" i="3"/>
  <c r="A39" i="5" s="1"/>
  <c r="A39" i="3"/>
  <c r="A38" i="5" s="1"/>
  <c r="A38" i="3"/>
  <c r="A37" i="5" s="1"/>
  <c r="A37" i="3"/>
  <c r="A36" i="5" s="1"/>
  <c r="A36" i="3"/>
  <c r="A35" i="5" s="1"/>
  <c r="A35" i="3"/>
  <c r="A34" i="3"/>
  <c r="A33" i="3"/>
  <c r="A32" i="3"/>
  <c r="A31" i="5" s="1"/>
  <c r="C31" i="5" s="1"/>
  <c r="A31" i="3"/>
  <c r="A30" i="3"/>
  <c r="A29" i="5" s="1"/>
  <c r="G29" i="5" s="1"/>
  <c r="A29" i="3"/>
  <c r="A28" i="5" s="1"/>
  <c r="A28" i="3"/>
  <c r="A27" i="5" s="1"/>
  <c r="A27" i="3"/>
  <c r="A26" i="3"/>
  <c r="A25" i="5" s="1"/>
  <c r="A25" i="3"/>
  <c r="A24" i="3"/>
  <c r="A23" i="5" s="1"/>
  <c r="G23" i="3"/>
  <c r="A23" i="3"/>
  <c r="A22" i="3"/>
  <c r="A21" i="5" s="1"/>
  <c r="A21" i="3"/>
  <c r="A20" i="5" s="1"/>
  <c r="A20" i="3"/>
  <c r="A19" i="3"/>
  <c r="A18" i="3"/>
  <c r="I17" i="3"/>
  <c r="A17" i="3"/>
  <c r="A16" i="3"/>
  <c r="A15" i="5" s="1"/>
  <c r="C15" i="5" s="1"/>
  <c r="A15" i="3"/>
  <c r="A14" i="3"/>
  <c r="A13" i="5" s="1"/>
  <c r="A13" i="3"/>
  <c r="A12" i="3"/>
  <c r="A11" i="5" s="1"/>
  <c r="A11" i="3"/>
  <c r="G11" i="3" s="1"/>
  <c r="A10" i="3"/>
  <c r="I9" i="3"/>
  <c r="A9" i="3"/>
  <c r="A8" i="3"/>
  <c r="I7" i="3"/>
  <c r="A7" i="3"/>
  <c r="A6" i="3"/>
  <c r="A5" i="5" s="1"/>
  <c r="A5" i="3"/>
  <c r="K4" i="3"/>
  <c r="J4" i="3"/>
  <c r="I4" i="3"/>
  <c r="H4" i="3"/>
  <c r="H22" i="3" s="1"/>
  <c r="G4" i="3"/>
  <c r="G79" i="3" s="1"/>
  <c r="F4" i="3"/>
  <c r="E4" i="3"/>
  <c r="D4" i="3"/>
  <c r="C4" i="3"/>
  <c r="B4" i="3"/>
  <c r="G601" i="2"/>
  <c r="F601" i="2"/>
  <c r="E601" i="2"/>
  <c r="J601" i="2" s="1"/>
  <c r="D601" i="2"/>
  <c r="G600" i="2"/>
  <c r="D600" i="2"/>
  <c r="E600" i="2" s="1"/>
  <c r="F600" i="2" s="1"/>
  <c r="G599" i="2"/>
  <c r="D599" i="2"/>
  <c r="E599" i="2" s="1"/>
  <c r="F599" i="2" s="1"/>
  <c r="J598" i="2"/>
  <c r="G598" i="2"/>
  <c r="D598" i="2"/>
  <c r="E598" i="2" s="1"/>
  <c r="F598" i="2" s="1"/>
  <c r="G597" i="2"/>
  <c r="E597" i="2"/>
  <c r="J597" i="2" s="1"/>
  <c r="D597" i="2"/>
  <c r="G596" i="2"/>
  <c r="D596" i="2"/>
  <c r="E596" i="2" s="1"/>
  <c r="J596" i="2" s="1"/>
  <c r="G595" i="2"/>
  <c r="D595" i="2"/>
  <c r="E595" i="2" s="1"/>
  <c r="F595" i="2" s="1"/>
  <c r="G594" i="2"/>
  <c r="D594" i="2"/>
  <c r="E594" i="2" s="1"/>
  <c r="F594" i="2" s="1"/>
  <c r="G593" i="2"/>
  <c r="D593" i="2"/>
  <c r="E593" i="2" s="1"/>
  <c r="G592" i="2"/>
  <c r="F592" i="2"/>
  <c r="D592" i="2"/>
  <c r="E592" i="2" s="1"/>
  <c r="J592" i="2" s="1"/>
  <c r="G591" i="2"/>
  <c r="E591" i="2"/>
  <c r="D591" i="2"/>
  <c r="G590" i="2"/>
  <c r="D590" i="2"/>
  <c r="E590" i="2" s="1"/>
  <c r="F590" i="2" s="1"/>
  <c r="G589" i="2"/>
  <c r="D589" i="2"/>
  <c r="E589" i="2" s="1"/>
  <c r="G588" i="2"/>
  <c r="D588" i="2"/>
  <c r="E588" i="2" s="1"/>
  <c r="J588" i="2" s="1"/>
  <c r="G587" i="2"/>
  <c r="D587" i="2"/>
  <c r="E587" i="2" s="1"/>
  <c r="F587" i="2" s="1"/>
  <c r="G586" i="2"/>
  <c r="E586" i="2"/>
  <c r="D586" i="2"/>
  <c r="G585" i="2"/>
  <c r="D585" i="2"/>
  <c r="E585" i="2" s="1"/>
  <c r="G584" i="2"/>
  <c r="D584" i="2"/>
  <c r="E584" i="2" s="1"/>
  <c r="J584" i="2" s="1"/>
  <c r="G583" i="2"/>
  <c r="D583" i="2"/>
  <c r="E583" i="2" s="1"/>
  <c r="G582" i="2"/>
  <c r="E582" i="2"/>
  <c r="F582" i="2" s="1"/>
  <c r="D582" i="2"/>
  <c r="G581" i="2"/>
  <c r="E581" i="2"/>
  <c r="J581" i="2" s="1"/>
  <c r="D581" i="2"/>
  <c r="G580" i="2"/>
  <c r="D580" i="2"/>
  <c r="E580" i="2" s="1"/>
  <c r="G579" i="2"/>
  <c r="D579" i="2"/>
  <c r="E579" i="2" s="1"/>
  <c r="G578" i="2"/>
  <c r="D578" i="2"/>
  <c r="E578" i="2" s="1"/>
  <c r="J578" i="2" s="1"/>
  <c r="G577" i="2"/>
  <c r="D577" i="2"/>
  <c r="E577" i="2" s="1"/>
  <c r="J576" i="2"/>
  <c r="G576" i="2"/>
  <c r="D576" i="2"/>
  <c r="E576" i="2" s="1"/>
  <c r="F576" i="2" s="1"/>
  <c r="G575" i="2"/>
  <c r="E575" i="2"/>
  <c r="D575" i="2"/>
  <c r="G574" i="2"/>
  <c r="D574" i="2"/>
  <c r="E574" i="2" s="1"/>
  <c r="G573" i="2"/>
  <c r="D573" i="2"/>
  <c r="E573" i="2" s="1"/>
  <c r="G572" i="2"/>
  <c r="F572" i="2"/>
  <c r="D572" i="2"/>
  <c r="E572" i="2" s="1"/>
  <c r="J572" i="2" s="1"/>
  <c r="G571" i="2"/>
  <c r="D571" i="2"/>
  <c r="E571" i="2" s="1"/>
  <c r="G570" i="2"/>
  <c r="D570" i="2"/>
  <c r="E570" i="2" s="1"/>
  <c r="J570" i="2" s="1"/>
  <c r="G569" i="2"/>
  <c r="D569" i="2"/>
  <c r="E569" i="2" s="1"/>
  <c r="J568" i="2"/>
  <c r="G568" i="2"/>
  <c r="D568" i="2"/>
  <c r="E568" i="2" s="1"/>
  <c r="F568" i="2" s="1"/>
  <c r="G567" i="2"/>
  <c r="D567" i="2"/>
  <c r="E567" i="2" s="1"/>
  <c r="F567" i="2" s="1"/>
  <c r="G566" i="2"/>
  <c r="D566" i="2"/>
  <c r="E566" i="2" s="1"/>
  <c r="G565" i="2"/>
  <c r="E565" i="2"/>
  <c r="D565" i="2"/>
  <c r="G564" i="2"/>
  <c r="D564" i="2"/>
  <c r="E564" i="2" s="1"/>
  <c r="J564" i="2" s="1"/>
  <c r="G563" i="2"/>
  <c r="D563" i="2"/>
  <c r="E563" i="2" s="1"/>
  <c r="F563" i="2" s="1"/>
  <c r="G562" i="2"/>
  <c r="D562" i="2"/>
  <c r="E562" i="2" s="1"/>
  <c r="G561" i="2"/>
  <c r="D561" i="2"/>
  <c r="E561" i="2" s="1"/>
  <c r="J561" i="2" s="1"/>
  <c r="J560" i="2"/>
  <c r="G560" i="2"/>
  <c r="D560" i="2"/>
  <c r="E560" i="2" s="1"/>
  <c r="F560" i="2" s="1"/>
  <c r="G559" i="2"/>
  <c r="E559" i="2"/>
  <c r="F559" i="2" s="1"/>
  <c r="D559" i="2"/>
  <c r="G558" i="2"/>
  <c r="D558" i="2"/>
  <c r="E558" i="2" s="1"/>
  <c r="G557" i="2"/>
  <c r="D557" i="2"/>
  <c r="E557" i="2" s="1"/>
  <c r="G556" i="2"/>
  <c r="D556" i="2"/>
  <c r="E556" i="2" s="1"/>
  <c r="G555" i="2"/>
  <c r="D555" i="2"/>
  <c r="E555" i="2" s="1"/>
  <c r="F555" i="2" s="1"/>
  <c r="G554" i="2"/>
  <c r="D554" i="2"/>
  <c r="E554" i="2" s="1"/>
  <c r="J554" i="2" s="1"/>
  <c r="G553" i="2"/>
  <c r="E553" i="2"/>
  <c r="D553" i="2"/>
  <c r="G552" i="2"/>
  <c r="D552" i="2"/>
  <c r="E552" i="2" s="1"/>
  <c r="J551" i="2"/>
  <c r="G551" i="2"/>
  <c r="D551" i="2"/>
  <c r="E551" i="2" s="1"/>
  <c r="F551" i="2" s="1"/>
  <c r="G550" i="2"/>
  <c r="D550" i="2"/>
  <c r="E550" i="2" s="1"/>
  <c r="G549" i="2"/>
  <c r="E549" i="2"/>
  <c r="D549" i="2"/>
  <c r="G548" i="2"/>
  <c r="D548" i="2"/>
  <c r="E548" i="2" s="1"/>
  <c r="J547" i="2"/>
  <c r="G547" i="2"/>
  <c r="D547" i="2"/>
  <c r="E547" i="2" s="1"/>
  <c r="F547" i="2" s="1"/>
  <c r="J546" i="2"/>
  <c r="G546" i="2"/>
  <c r="D546" i="2"/>
  <c r="E546" i="2" s="1"/>
  <c r="F546" i="2" s="1"/>
  <c r="G545" i="2"/>
  <c r="F545" i="2"/>
  <c r="D545" i="2"/>
  <c r="E545" i="2" s="1"/>
  <c r="J545" i="2" s="1"/>
  <c r="J544" i="2"/>
  <c r="G544" i="2"/>
  <c r="D544" i="2"/>
  <c r="E544" i="2" s="1"/>
  <c r="F544" i="2" s="1"/>
  <c r="J543" i="2"/>
  <c r="G543" i="2"/>
  <c r="D543" i="2"/>
  <c r="E543" i="2" s="1"/>
  <c r="F543" i="2" s="1"/>
  <c r="G542" i="2"/>
  <c r="E542" i="2"/>
  <c r="D542" i="2"/>
  <c r="G541" i="2"/>
  <c r="E541" i="2"/>
  <c r="D541" i="2"/>
  <c r="G540" i="2"/>
  <c r="D540" i="2"/>
  <c r="E540" i="2" s="1"/>
  <c r="G539" i="2"/>
  <c r="D539" i="2"/>
  <c r="E539" i="2" s="1"/>
  <c r="G538" i="2"/>
  <c r="D538" i="2"/>
  <c r="E538" i="2" s="1"/>
  <c r="G537" i="2"/>
  <c r="F537" i="2"/>
  <c r="D537" i="2"/>
  <c r="E537" i="2" s="1"/>
  <c r="J537" i="2" s="1"/>
  <c r="J536" i="2"/>
  <c r="G536" i="2"/>
  <c r="D536" i="2"/>
  <c r="E536" i="2" s="1"/>
  <c r="F536" i="2" s="1"/>
  <c r="G535" i="2"/>
  <c r="D535" i="2"/>
  <c r="E535" i="2" s="1"/>
  <c r="G534" i="2"/>
  <c r="D534" i="2"/>
  <c r="E534" i="2" s="1"/>
  <c r="F534" i="2" s="1"/>
  <c r="G533" i="2"/>
  <c r="E533" i="2"/>
  <c r="J533" i="2" s="1"/>
  <c r="D533" i="2"/>
  <c r="G532" i="2"/>
  <c r="D532" i="2"/>
  <c r="E532" i="2" s="1"/>
  <c r="J532" i="2" s="1"/>
  <c r="G531" i="2"/>
  <c r="D531" i="2"/>
  <c r="E531" i="2" s="1"/>
  <c r="J530" i="2"/>
  <c r="G530" i="2"/>
  <c r="E530" i="2"/>
  <c r="F530" i="2" s="1"/>
  <c r="D530" i="2"/>
  <c r="G529" i="2"/>
  <c r="D529" i="2"/>
  <c r="E529" i="2" s="1"/>
  <c r="G528" i="2"/>
  <c r="D528" i="2"/>
  <c r="E528" i="2" s="1"/>
  <c r="J528" i="2" s="1"/>
  <c r="G527" i="2"/>
  <c r="D527" i="2"/>
  <c r="E527" i="2" s="1"/>
  <c r="G526" i="2"/>
  <c r="D526" i="2"/>
  <c r="E526" i="2" s="1"/>
  <c r="F526" i="2" s="1"/>
  <c r="G525" i="2"/>
  <c r="D525" i="2"/>
  <c r="E525" i="2" s="1"/>
  <c r="G524" i="2"/>
  <c r="F524" i="2"/>
  <c r="D524" i="2"/>
  <c r="E524" i="2" s="1"/>
  <c r="J524" i="2" s="1"/>
  <c r="G523" i="2"/>
  <c r="D523" i="2"/>
  <c r="E523" i="2" s="1"/>
  <c r="F523" i="2" s="1"/>
  <c r="G522" i="2"/>
  <c r="D522" i="2"/>
  <c r="E522" i="2" s="1"/>
  <c r="F522" i="2" s="1"/>
  <c r="G521" i="2"/>
  <c r="D521" i="2"/>
  <c r="E521" i="2" s="1"/>
  <c r="J520" i="2"/>
  <c r="G520" i="2"/>
  <c r="D520" i="2"/>
  <c r="E520" i="2" s="1"/>
  <c r="F520" i="2" s="1"/>
  <c r="G519" i="2"/>
  <c r="D519" i="2"/>
  <c r="E519" i="2" s="1"/>
  <c r="G518" i="2"/>
  <c r="E518" i="2"/>
  <c r="F518" i="2" s="1"/>
  <c r="D518" i="2"/>
  <c r="G517" i="2"/>
  <c r="E517" i="2"/>
  <c r="D517" i="2"/>
  <c r="G516" i="2"/>
  <c r="D516" i="2"/>
  <c r="E516" i="2" s="1"/>
  <c r="G515" i="2"/>
  <c r="D515" i="2"/>
  <c r="E515" i="2" s="1"/>
  <c r="G514" i="2"/>
  <c r="D514" i="2"/>
  <c r="E514" i="2" s="1"/>
  <c r="J514" i="2" s="1"/>
  <c r="G513" i="2"/>
  <c r="E513" i="2"/>
  <c r="D513" i="2"/>
  <c r="G512" i="2"/>
  <c r="D512" i="2"/>
  <c r="E512" i="2" s="1"/>
  <c r="G511" i="2"/>
  <c r="D511" i="2"/>
  <c r="E511" i="2" s="1"/>
  <c r="G510" i="2"/>
  <c r="D510" i="2"/>
  <c r="E510" i="2" s="1"/>
  <c r="F510" i="2" s="1"/>
  <c r="G509" i="2"/>
  <c r="D509" i="2"/>
  <c r="E509" i="2" s="1"/>
  <c r="G508" i="2"/>
  <c r="D508" i="2"/>
  <c r="E508" i="2" s="1"/>
  <c r="J507" i="2"/>
  <c r="G507" i="2"/>
  <c r="D507" i="2"/>
  <c r="E507" i="2" s="1"/>
  <c r="F507" i="2" s="1"/>
  <c r="G506" i="2"/>
  <c r="D506" i="2"/>
  <c r="E506" i="2" s="1"/>
  <c r="J506" i="2" s="1"/>
  <c r="G505" i="2"/>
  <c r="F505" i="2"/>
  <c r="D505" i="2"/>
  <c r="E505" i="2" s="1"/>
  <c r="J505" i="2" s="1"/>
  <c r="J504" i="2"/>
  <c r="G504" i="2"/>
  <c r="D504" i="2"/>
  <c r="E504" i="2" s="1"/>
  <c r="F504" i="2" s="1"/>
  <c r="J503" i="2"/>
  <c r="G503" i="2"/>
  <c r="D503" i="2"/>
  <c r="E503" i="2" s="1"/>
  <c r="F503" i="2" s="1"/>
  <c r="G502" i="2"/>
  <c r="D502" i="2"/>
  <c r="E502" i="2" s="1"/>
  <c r="G501" i="2"/>
  <c r="E501" i="2"/>
  <c r="D501" i="2"/>
  <c r="G500" i="2"/>
  <c r="D500" i="2"/>
  <c r="E500" i="2" s="1"/>
  <c r="J500" i="2" s="1"/>
  <c r="G499" i="2"/>
  <c r="D499" i="2"/>
  <c r="E499" i="2" s="1"/>
  <c r="F499" i="2" s="1"/>
  <c r="G498" i="2"/>
  <c r="D498" i="2"/>
  <c r="E498" i="2" s="1"/>
  <c r="G497" i="2"/>
  <c r="D497" i="2"/>
  <c r="E497" i="2" s="1"/>
  <c r="J497" i="2" s="1"/>
  <c r="G496" i="2"/>
  <c r="D496" i="2"/>
  <c r="E496" i="2" s="1"/>
  <c r="J496" i="2" s="1"/>
  <c r="G495" i="2"/>
  <c r="D495" i="2"/>
  <c r="E495" i="2" s="1"/>
  <c r="F495" i="2" s="1"/>
  <c r="G494" i="2"/>
  <c r="D494" i="2"/>
  <c r="E494" i="2" s="1"/>
  <c r="G493" i="2"/>
  <c r="E493" i="2"/>
  <c r="J493" i="2" s="1"/>
  <c r="D493" i="2"/>
  <c r="G492" i="2"/>
  <c r="D492" i="2"/>
  <c r="E492" i="2" s="1"/>
  <c r="G491" i="2"/>
  <c r="D491" i="2"/>
  <c r="E491" i="2" s="1"/>
  <c r="F491" i="2" s="1"/>
  <c r="G490" i="2"/>
  <c r="D490" i="2"/>
  <c r="E490" i="2" s="1"/>
  <c r="J490" i="2" s="1"/>
  <c r="G489" i="2"/>
  <c r="D489" i="2"/>
  <c r="E489" i="2" s="1"/>
  <c r="G488" i="2"/>
  <c r="D488" i="2"/>
  <c r="E488" i="2" s="1"/>
  <c r="G487" i="2"/>
  <c r="D487" i="2"/>
  <c r="E487" i="2" s="1"/>
  <c r="F487" i="2" s="1"/>
  <c r="G486" i="2"/>
  <c r="D486" i="2"/>
  <c r="E486" i="2" s="1"/>
  <c r="G485" i="2"/>
  <c r="E485" i="2"/>
  <c r="D485" i="2"/>
  <c r="G484" i="2"/>
  <c r="D484" i="2"/>
  <c r="E484" i="2" s="1"/>
  <c r="J483" i="2"/>
  <c r="G483" i="2"/>
  <c r="D483" i="2"/>
  <c r="E483" i="2" s="1"/>
  <c r="F483" i="2" s="1"/>
  <c r="J482" i="2"/>
  <c r="G482" i="2"/>
  <c r="D482" i="2"/>
  <c r="E482" i="2" s="1"/>
  <c r="F482" i="2" s="1"/>
  <c r="G481" i="2"/>
  <c r="F481" i="2"/>
  <c r="D481" i="2"/>
  <c r="E481" i="2" s="1"/>
  <c r="J481" i="2" s="1"/>
  <c r="G480" i="2"/>
  <c r="D480" i="2"/>
  <c r="E480" i="2" s="1"/>
  <c r="F480" i="2" s="1"/>
  <c r="J479" i="2"/>
  <c r="G479" i="2"/>
  <c r="D479" i="2"/>
  <c r="E479" i="2" s="1"/>
  <c r="F479" i="2" s="1"/>
  <c r="G478" i="2"/>
  <c r="E478" i="2"/>
  <c r="D478" i="2"/>
  <c r="G477" i="2"/>
  <c r="F477" i="2"/>
  <c r="E477" i="2"/>
  <c r="J477" i="2" s="1"/>
  <c r="D477" i="2"/>
  <c r="G476" i="2"/>
  <c r="D476" i="2"/>
  <c r="E476" i="2" s="1"/>
  <c r="G475" i="2"/>
  <c r="D475" i="2"/>
  <c r="E475" i="2" s="1"/>
  <c r="G474" i="2"/>
  <c r="D474" i="2"/>
  <c r="E474" i="2" s="1"/>
  <c r="G473" i="2"/>
  <c r="E473" i="2"/>
  <c r="J473" i="2" s="1"/>
  <c r="D473" i="2"/>
  <c r="J472" i="2"/>
  <c r="G472" i="2"/>
  <c r="D472" i="2"/>
  <c r="E472" i="2" s="1"/>
  <c r="F472" i="2" s="1"/>
  <c r="G471" i="2"/>
  <c r="E471" i="2"/>
  <c r="D471" i="2"/>
  <c r="G470" i="2"/>
  <c r="D470" i="2"/>
  <c r="E470" i="2" s="1"/>
  <c r="F470" i="2" s="1"/>
  <c r="G469" i="2"/>
  <c r="E469" i="2"/>
  <c r="J469" i="2" s="1"/>
  <c r="D469" i="2"/>
  <c r="G468" i="2"/>
  <c r="F468" i="2"/>
  <c r="D468" i="2"/>
  <c r="E468" i="2" s="1"/>
  <c r="J468" i="2" s="1"/>
  <c r="G467" i="2"/>
  <c r="D467" i="2"/>
  <c r="E467" i="2" s="1"/>
  <c r="F467" i="2" s="1"/>
  <c r="G466" i="2"/>
  <c r="D466" i="2"/>
  <c r="E466" i="2" s="1"/>
  <c r="G465" i="2"/>
  <c r="D465" i="2"/>
  <c r="E465" i="2" s="1"/>
  <c r="G464" i="2"/>
  <c r="F464" i="2"/>
  <c r="D464" i="2"/>
  <c r="E464" i="2" s="1"/>
  <c r="J464" i="2" s="1"/>
  <c r="G463" i="2"/>
  <c r="D463" i="2"/>
  <c r="E463" i="2" s="1"/>
  <c r="F463" i="2" s="1"/>
  <c r="G462" i="2"/>
  <c r="D462" i="2"/>
  <c r="E462" i="2" s="1"/>
  <c r="F462" i="2" s="1"/>
  <c r="G461" i="2"/>
  <c r="D461" i="2"/>
  <c r="E461" i="2" s="1"/>
  <c r="G460" i="2"/>
  <c r="F460" i="2"/>
  <c r="D460" i="2"/>
  <c r="E460" i="2" s="1"/>
  <c r="J460" i="2" s="1"/>
  <c r="G459" i="2"/>
  <c r="D459" i="2"/>
  <c r="E459" i="2" s="1"/>
  <c r="F459" i="2" s="1"/>
  <c r="G458" i="2"/>
  <c r="E458" i="2"/>
  <c r="F458" i="2" s="1"/>
  <c r="D458" i="2"/>
  <c r="G457" i="2"/>
  <c r="E457" i="2"/>
  <c r="D457" i="2"/>
  <c r="J456" i="2"/>
  <c r="G456" i="2"/>
  <c r="F456" i="2"/>
  <c r="D456" i="2"/>
  <c r="E456" i="2" s="1"/>
  <c r="G455" i="2"/>
  <c r="D455" i="2"/>
  <c r="E455" i="2" s="1"/>
  <c r="J454" i="2"/>
  <c r="G454" i="2"/>
  <c r="E454" i="2"/>
  <c r="F454" i="2" s="1"/>
  <c r="D454" i="2"/>
  <c r="G453" i="2"/>
  <c r="F453" i="2"/>
  <c r="E453" i="2"/>
  <c r="J453" i="2" s="1"/>
  <c r="D453" i="2"/>
  <c r="G452" i="2"/>
  <c r="D452" i="2"/>
  <c r="E452" i="2" s="1"/>
  <c r="G451" i="2"/>
  <c r="D451" i="2"/>
  <c r="E451" i="2" s="1"/>
  <c r="G450" i="2"/>
  <c r="F450" i="2"/>
  <c r="D450" i="2"/>
  <c r="E450" i="2" s="1"/>
  <c r="J450" i="2" s="1"/>
  <c r="G449" i="2"/>
  <c r="E449" i="2"/>
  <c r="D449" i="2"/>
  <c r="J448" i="2"/>
  <c r="G448" i="2"/>
  <c r="F448" i="2"/>
  <c r="E448" i="2"/>
  <c r="D448" i="2"/>
  <c r="G447" i="2"/>
  <c r="D447" i="2"/>
  <c r="E447" i="2" s="1"/>
  <c r="G446" i="2"/>
  <c r="E446" i="2"/>
  <c r="F446" i="2" s="1"/>
  <c r="D446" i="2"/>
  <c r="G445" i="2"/>
  <c r="F445" i="2"/>
  <c r="E445" i="2"/>
  <c r="J445" i="2" s="1"/>
  <c r="D445" i="2"/>
  <c r="G444" i="2"/>
  <c r="D444" i="2"/>
  <c r="E444" i="2" s="1"/>
  <c r="G443" i="2"/>
  <c r="D443" i="2"/>
  <c r="E443" i="2" s="1"/>
  <c r="G442" i="2"/>
  <c r="D442" i="2"/>
  <c r="E442" i="2" s="1"/>
  <c r="J442" i="2" s="1"/>
  <c r="G441" i="2"/>
  <c r="D441" i="2"/>
  <c r="E441" i="2" s="1"/>
  <c r="G440" i="2"/>
  <c r="D440" i="2"/>
  <c r="E440" i="2" s="1"/>
  <c r="G439" i="2"/>
  <c r="D439" i="2"/>
  <c r="E439" i="2" s="1"/>
  <c r="G438" i="2"/>
  <c r="D438" i="2"/>
  <c r="E438" i="2" s="1"/>
  <c r="F438" i="2" s="1"/>
  <c r="G437" i="2"/>
  <c r="D437" i="2"/>
  <c r="E437" i="2" s="1"/>
  <c r="G436" i="2"/>
  <c r="D436" i="2"/>
  <c r="E436" i="2" s="1"/>
  <c r="G435" i="2"/>
  <c r="D435" i="2"/>
  <c r="E435" i="2" s="1"/>
  <c r="G434" i="2"/>
  <c r="D434" i="2"/>
  <c r="E434" i="2" s="1"/>
  <c r="J434" i="2" s="1"/>
  <c r="G433" i="2"/>
  <c r="E433" i="2"/>
  <c r="D433" i="2"/>
  <c r="G432" i="2"/>
  <c r="F432" i="2"/>
  <c r="D432" i="2"/>
  <c r="E432" i="2" s="1"/>
  <c r="J432" i="2" s="1"/>
  <c r="G431" i="2"/>
  <c r="D431" i="2"/>
  <c r="E431" i="2" s="1"/>
  <c r="G430" i="2"/>
  <c r="D430" i="2"/>
  <c r="E430" i="2" s="1"/>
  <c r="G429" i="2"/>
  <c r="D429" i="2"/>
  <c r="E429" i="2" s="1"/>
  <c r="G428" i="2"/>
  <c r="D428" i="2"/>
  <c r="E428" i="2" s="1"/>
  <c r="G427" i="2"/>
  <c r="D427" i="2"/>
  <c r="E427" i="2" s="1"/>
  <c r="G426" i="2"/>
  <c r="F426" i="2"/>
  <c r="D426" i="2"/>
  <c r="E426" i="2" s="1"/>
  <c r="J426" i="2" s="1"/>
  <c r="G425" i="2"/>
  <c r="D425" i="2"/>
  <c r="E425" i="2" s="1"/>
  <c r="G424" i="2"/>
  <c r="D424" i="2"/>
  <c r="E424" i="2" s="1"/>
  <c r="G423" i="2"/>
  <c r="D423" i="2"/>
  <c r="E423" i="2" s="1"/>
  <c r="G422" i="2"/>
  <c r="E422" i="2"/>
  <c r="F422" i="2" s="1"/>
  <c r="D422" i="2"/>
  <c r="G421" i="2"/>
  <c r="E421" i="2"/>
  <c r="J421" i="2" s="1"/>
  <c r="D421" i="2"/>
  <c r="G420" i="2"/>
  <c r="D420" i="2"/>
  <c r="E420" i="2" s="1"/>
  <c r="G419" i="2"/>
  <c r="D419" i="2"/>
  <c r="E419" i="2" s="1"/>
  <c r="G418" i="2"/>
  <c r="D418" i="2"/>
  <c r="E418" i="2" s="1"/>
  <c r="J418" i="2" s="1"/>
  <c r="G417" i="2"/>
  <c r="D417" i="2"/>
  <c r="E417" i="2" s="1"/>
  <c r="G416" i="2"/>
  <c r="E416" i="2"/>
  <c r="F416" i="2" s="1"/>
  <c r="D416" i="2"/>
  <c r="G415" i="2"/>
  <c r="D415" i="2"/>
  <c r="E415" i="2" s="1"/>
  <c r="G414" i="2"/>
  <c r="D414" i="2"/>
  <c r="E414" i="2" s="1"/>
  <c r="F414" i="2" s="1"/>
  <c r="G413" i="2"/>
  <c r="D413" i="2"/>
  <c r="E413" i="2" s="1"/>
  <c r="G412" i="2"/>
  <c r="D412" i="2"/>
  <c r="E412" i="2" s="1"/>
  <c r="G411" i="2"/>
  <c r="D411" i="2"/>
  <c r="E411" i="2" s="1"/>
  <c r="G410" i="2"/>
  <c r="D410" i="2"/>
  <c r="E410" i="2" s="1"/>
  <c r="J410" i="2" s="1"/>
  <c r="G409" i="2"/>
  <c r="E409" i="2"/>
  <c r="D409" i="2"/>
  <c r="J408" i="2"/>
  <c r="G408" i="2"/>
  <c r="D408" i="2"/>
  <c r="E408" i="2" s="1"/>
  <c r="F408" i="2" s="1"/>
  <c r="G407" i="2"/>
  <c r="D407" i="2"/>
  <c r="E407" i="2" s="1"/>
  <c r="G406" i="2"/>
  <c r="D406" i="2"/>
  <c r="E406" i="2" s="1"/>
  <c r="F406" i="2" s="1"/>
  <c r="G405" i="2"/>
  <c r="D405" i="2"/>
  <c r="E405" i="2" s="1"/>
  <c r="G404" i="2"/>
  <c r="D404" i="2"/>
  <c r="E404" i="2" s="1"/>
  <c r="G403" i="2"/>
  <c r="D403" i="2"/>
  <c r="E403" i="2" s="1"/>
  <c r="G402" i="2"/>
  <c r="D402" i="2"/>
  <c r="E402" i="2" s="1"/>
  <c r="J402" i="2" s="1"/>
  <c r="G401" i="2"/>
  <c r="D401" i="2"/>
  <c r="E401" i="2" s="1"/>
  <c r="G400" i="2"/>
  <c r="E400" i="2"/>
  <c r="J400" i="2" s="1"/>
  <c r="D400" i="2"/>
  <c r="G399" i="2"/>
  <c r="D399" i="2"/>
  <c r="E399" i="2" s="1"/>
  <c r="G398" i="2"/>
  <c r="D398" i="2"/>
  <c r="E398" i="2" s="1"/>
  <c r="G397" i="2"/>
  <c r="E397" i="2"/>
  <c r="D397" i="2"/>
  <c r="G396" i="2"/>
  <c r="D396" i="2"/>
  <c r="E396" i="2" s="1"/>
  <c r="G395" i="2"/>
  <c r="D395" i="2"/>
  <c r="E395" i="2" s="1"/>
  <c r="G394" i="2"/>
  <c r="D394" i="2"/>
  <c r="E394" i="2" s="1"/>
  <c r="G393" i="2"/>
  <c r="E393" i="2"/>
  <c r="D393" i="2"/>
  <c r="J392" i="2"/>
  <c r="G392" i="2"/>
  <c r="D392" i="2"/>
  <c r="E392" i="2" s="1"/>
  <c r="F392" i="2" s="1"/>
  <c r="G391" i="2"/>
  <c r="D391" i="2"/>
  <c r="E391" i="2" s="1"/>
  <c r="G390" i="2"/>
  <c r="D390" i="2"/>
  <c r="E390" i="2" s="1"/>
  <c r="G389" i="2"/>
  <c r="D389" i="2"/>
  <c r="E389" i="2" s="1"/>
  <c r="G388" i="2"/>
  <c r="D388" i="2"/>
  <c r="E388" i="2" s="1"/>
  <c r="G387" i="2"/>
  <c r="D387" i="2"/>
  <c r="E387" i="2" s="1"/>
  <c r="G386" i="2"/>
  <c r="D386" i="2"/>
  <c r="E386" i="2" s="1"/>
  <c r="J386" i="2" s="1"/>
  <c r="G385" i="2"/>
  <c r="D385" i="2"/>
  <c r="E385" i="2" s="1"/>
  <c r="G384" i="2"/>
  <c r="D384" i="2"/>
  <c r="E384" i="2" s="1"/>
  <c r="G383" i="2"/>
  <c r="D383" i="2"/>
  <c r="E383" i="2" s="1"/>
  <c r="G382" i="2"/>
  <c r="E382" i="2"/>
  <c r="F382" i="2" s="1"/>
  <c r="D382" i="2"/>
  <c r="G381" i="2"/>
  <c r="E381" i="2"/>
  <c r="J381" i="2" s="1"/>
  <c r="D381" i="2"/>
  <c r="G380" i="2"/>
  <c r="D380" i="2"/>
  <c r="E380" i="2" s="1"/>
  <c r="G379" i="2"/>
  <c r="D379" i="2"/>
  <c r="E379" i="2" s="1"/>
  <c r="G378" i="2"/>
  <c r="D378" i="2"/>
  <c r="E378" i="2" s="1"/>
  <c r="J378" i="2" s="1"/>
  <c r="G377" i="2"/>
  <c r="E377" i="2"/>
  <c r="D377" i="2"/>
  <c r="J376" i="2"/>
  <c r="G376" i="2"/>
  <c r="D376" i="2"/>
  <c r="E376" i="2" s="1"/>
  <c r="F376" i="2" s="1"/>
  <c r="G375" i="2"/>
  <c r="D375" i="2"/>
  <c r="E375" i="2" s="1"/>
  <c r="G374" i="2"/>
  <c r="D374" i="2"/>
  <c r="E374" i="2" s="1"/>
  <c r="F374" i="2" s="1"/>
  <c r="G373" i="2"/>
  <c r="D373" i="2"/>
  <c r="E373" i="2" s="1"/>
  <c r="G372" i="2"/>
  <c r="D372" i="2"/>
  <c r="E372" i="2" s="1"/>
  <c r="G371" i="2"/>
  <c r="D371" i="2"/>
  <c r="E371" i="2" s="1"/>
  <c r="G370" i="2"/>
  <c r="D370" i="2"/>
  <c r="E370" i="2" s="1"/>
  <c r="J370" i="2" s="1"/>
  <c r="G369" i="2"/>
  <c r="D369" i="2"/>
  <c r="E369" i="2" s="1"/>
  <c r="G368" i="2"/>
  <c r="E368" i="2"/>
  <c r="J368" i="2" s="1"/>
  <c r="D368" i="2"/>
  <c r="G367" i="2"/>
  <c r="D367" i="2"/>
  <c r="E367" i="2" s="1"/>
  <c r="G366" i="2"/>
  <c r="E366" i="2"/>
  <c r="F366" i="2" s="1"/>
  <c r="D366" i="2"/>
  <c r="G365" i="2"/>
  <c r="D365" i="2"/>
  <c r="E365" i="2" s="1"/>
  <c r="G364" i="2"/>
  <c r="D364" i="2"/>
  <c r="E364" i="2" s="1"/>
  <c r="G363" i="2"/>
  <c r="D363" i="2"/>
  <c r="E363" i="2" s="1"/>
  <c r="G362" i="2"/>
  <c r="D362" i="2"/>
  <c r="E362" i="2" s="1"/>
  <c r="G361" i="2"/>
  <c r="E361" i="2"/>
  <c r="D361" i="2"/>
  <c r="J360" i="2"/>
  <c r="G360" i="2"/>
  <c r="F360" i="2"/>
  <c r="D360" i="2"/>
  <c r="E360" i="2" s="1"/>
  <c r="G359" i="2"/>
  <c r="D359" i="2"/>
  <c r="E359" i="2" s="1"/>
  <c r="G358" i="2"/>
  <c r="D358" i="2"/>
  <c r="E358" i="2" s="1"/>
  <c r="G357" i="2"/>
  <c r="D357" i="2"/>
  <c r="E357" i="2" s="1"/>
  <c r="G356" i="2"/>
  <c r="D356" i="2"/>
  <c r="E356" i="2" s="1"/>
  <c r="G355" i="2"/>
  <c r="D355" i="2"/>
  <c r="E355" i="2" s="1"/>
  <c r="G354" i="2"/>
  <c r="F354" i="2"/>
  <c r="D354" i="2"/>
  <c r="E354" i="2" s="1"/>
  <c r="J354" i="2" s="1"/>
  <c r="G353" i="2"/>
  <c r="D353" i="2"/>
  <c r="E353" i="2" s="1"/>
  <c r="G352" i="2"/>
  <c r="D352" i="2"/>
  <c r="E352" i="2" s="1"/>
  <c r="G351" i="2"/>
  <c r="D351" i="2"/>
  <c r="E351" i="2" s="1"/>
  <c r="G350" i="2"/>
  <c r="D350" i="2"/>
  <c r="E350" i="2" s="1"/>
  <c r="F350" i="2" s="1"/>
  <c r="G349" i="2"/>
  <c r="D349" i="2"/>
  <c r="E349" i="2" s="1"/>
  <c r="G348" i="2"/>
  <c r="D348" i="2"/>
  <c r="E348" i="2" s="1"/>
  <c r="G347" i="2"/>
  <c r="D347" i="2"/>
  <c r="E347" i="2" s="1"/>
  <c r="G346" i="2"/>
  <c r="D346" i="2"/>
  <c r="E346" i="2" s="1"/>
  <c r="J346" i="2" s="1"/>
  <c r="G345" i="2"/>
  <c r="E345" i="2"/>
  <c r="D345" i="2"/>
  <c r="J344" i="2"/>
  <c r="G344" i="2"/>
  <c r="F344" i="2"/>
  <c r="D344" i="2"/>
  <c r="E344" i="2" s="1"/>
  <c r="G343" i="2"/>
  <c r="D343" i="2"/>
  <c r="E343" i="2" s="1"/>
  <c r="G342" i="2"/>
  <c r="D342" i="2"/>
  <c r="E342" i="2" s="1"/>
  <c r="F342" i="2" s="1"/>
  <c r="G341" i="2"/>
  <c r="E341" i="2"/>
  <c r="D341" i="2"/>
  <c r="G340" i="2"/>
  <c r="D340" i="2"/>
  <c r="E340" i="2" s="1"/>
  <c r="G339" i="2"/>
  <c r="D339" i="2"/>
  <c r="E339" i="2" s="1"/>
  <c r="G338" i="2"/>
  <c r="D338" i="2"/>
  <c r="E338" i="2" s="1"/>
  <c r="J338" i="2" s="1"/>
  <c r="G337" i="2"/>
  <c r="D337" i="2"/>
  <c r="E337" i="2" s="1"/>
  <c r="G336" i="2"/>
  <c r="D336" i="2"/>
  <c r="E336" i="2" s="1"/>
  <c r="G335" i="2"/>
  <c r="D335" i="2"/>
  <c r="E335" i="2" s="1"/>
  <c r="G334" i="2"/>
  <c r="D334" i="2"/>
  <c r="E334" i="2" s="1"/>
  <c r="F334" i="2" s="1"/>
  <c r="G333" i="2"/>
  <c r="D333" i="2"/>
  <c r="E333" i="2" s="1"/>
  <c r="G332" i="2"/>
  <c r="D332" i="2"/>
  <c r="E332" i="2" s="1"/>
  <c r="J331" i="2"/>
  <c r="G331" i="2"/>
  <c r="D331" i="2"/>
  <c r="E331" i="2" s="1"/>
  <c r="F331" i="2" s="1"/>
  <c r="G330" i="2"/>
  <c r="E330" i="2"/>
  <c r="J330" i="2" s="1"/>
  <c r="D330" i="2"/>
  <c r="G329" i="2"/>
  <c r="D329" i="2"/>
  <c r="E329" i="2" s="1"/>
  <c r="J329" i="2" s="1"/>
  <c r="G328" i="2"/>
  <c r="D328" i="2"/>
  <c r="E328" i="2" s="1"/>
  <c r="J328" i="2" s="1"/>
  <c r="G327" i="2"/>
  <c r="D327" i="2"/>
  <c r="E327" i="2" s="1"/>
  <c r="F327" i="2" s="1"/>
  <c r="G326" i="2"/>
  <c r="E326" i="2"/>
  <c r="D326" i="2"/>
  <c r="G325" i="2"/>
  <c r="D325" i="2"/>
  <c r="E325" i="2" s="1"/>
  <c r="J325" i="2" s="1"/>
  <c r="G324" i="2"/>
  <c r="F324" i="2"/>
  <c r="D324" i="2"/>
  <c r="E324" i="2" s="1"/>
  <c r="J324" i="2" s="1"/>
  <c r="G323" i="2"/>
  <c r="D323" i="2"/>
  <c r="E323" i="2" s="1"/>
  <c r="F323" i="2" s="1"/>
  <c r="G322" i="2"/>
  <c r="D322" i="2"/>
  <c r="E322" i="2" s="1"/>
  <c r="G321" i="2"/>
  <c r="D321" i="2"/>
  <c r="E321" i="2" s="1"/>
  <c r="G320" i="2"/>
  <c r="D320" i="2"/>
  <c r="E320" i="2" s="1"/>
  <c r="F320" i="2" s="1"/>
  <c r="G319" i="2"/>
  <c r="D319" i="2"/>
  <c r="E319" i="2" s="1"/>
  <c r="G318" i="2"/>
  <c r="D318" i="2"/>
  <c r="E318" i="2" s="1"/>
  <c r="G317" i="2"/>
  <c r="D317" i="2"/>
  <c r="E317" i="2" s="1"/>
  <c r="J317" i="2" s="1"/>
  <c r="G316" i="2"/>
  <c r="D316" i="2"/>
  <c r="E316" i="2" s="1"/>
  <c r="G315" i="2"/>
  <c r="D315" i="2"/>
  <c r="E315" i="2" s="1"/>
  <c r="G314" i="2"/>
  <c r="D314" i="2"/>
  <c r="E314" i="2" s="1"/>
  <c r="J314" i="2" s="1"/>
  <c r="G313" i="2"/>
  <c r="D313" i="2"/>
  <c r="E313" i="2" s="1"/>
  <c r="G312" i="2"/>
  <c r="D312" i="2"/>
  <c r="E312" i="2" s="1"/>
  <c r="G311" i="2"/>
  <c r="E311" i="2"/>
  <c r="F311" i="2" s="1"/>
  <c r="D311" i="2"/>
  <c r="G310" i="2"/>
  <c r="D310" i="2"/>
  <c r="E310" i="2" s="1"/>
  <c r="G309" i="2"/>
  <c r="D309" i="2"/>
  <c r="E309" i="2" s="1"/>
  <c r="G308" i="2"/>
  <c r="F308" i="2"/>
  <c r="D308" i="2"/>
  <c r="E308" i="2" s="1"/>
  <c r="J308" i="2" s="1"/>
  <c r="J307" i="2"/>
  <c r="G307" i="2"/>
  <c r="D307" i="2"/>
  <c r="E307" i="2" s="1"/>
  <c r="F307" i="2" s="1"/>
  <c r="G306" i="2"/>
  <c r="E306" i="2"/>
  <c r="F306" i="2" s="1"/>
  <c r="D306" i="2"/>
  <c r="G305" i="2"/>
  <c r="D305" i="2"/>
  <c r="E305" i="2" s="1"/>
  <c r="G304" i="2"/>
  <c r="D304" i="2"/>
  <c r="E304" i="2" s="1"/>
  <c r="J303" i="2"/>
  <c r="G303" i="2"/>
  <c r="D303" i="2"/>
  <c r="E303" i="2" s="1"/>
  <c r="F303" i="2" s="1"/>
  <c r="G302" i="2"/>
  <c r="D302" i="2"/>
  <c r="E302" i="2" s="1"/>
  <c r="G301" i="2"/>
  <c r="D301" i="2"/>
  <c r="E301" i="2" s="1"/>
  <c r="G300" i="2"/>
  <c r="D300" i="2"/>
  <c r="E300" i="2" s="1"/>
  <c r="G299" i="2"/>
  <c r="D299" i="2"/>
  <c r="E299" i="2" s="1"/>
  <c r="G298" i="2"/>
  <c r="D298" i="2"/>
  <c r="E298" i="2" s="1"/>
  <c r="G297" i="2"/>
  <c r="E297" i="2"/>
  <c r="J297" i="2" s="1"/>
  <c r="D297" i="2"/>
  <c r="G296" i="2"/>
  <c r="D296" i="2"/>
  <c r="E296" i="2" s="1"/>
  <c r="F296" i="2" s="1"/>
  <c r="G295" i="2"/>
  <c r="D295" i="2"/>
  <c r="E295" i="2" s="1"/>
  <c r="G294" i="2"/>
  <c r="D294" i="2"/>
  <c r="E294" i="2" s="1"/>
  <c r="F294" i="2" s="1"/>
  <c r="G293" i="2"/>
  <c r="D293" i="2"/>
  <c r="E293" i="2" s="1"/>
  <c r="J293" i="2" s="1"/>
  <c r="G292" i="2"/>
  <c r="D292" i="2"/>
  <c r="E292" i="2" s="1"/>
  <c r="J292" i="2" s="1"/>
  <c r="J291" i="2"/>
  <c r="G291" i="2"/>
  <c r="D291" i="2"/>
  <c r="E291" i="2" s="1"/>
  <c r="F291" i="2" s="1"/>
  <c r="J290" i="2"/>
  <c r="G290" i="2"/>
  <c r="F290" i="2"/>
  <c r="D290" i="2"/>
  <c r="E290" i="2" s="1"/>
  <c r="G289" i="2"/>
  <c r="D289" i="2"/>
  <c r="E289" i="2" s="1"/>
  <c r="G288" i="2"/>
  <c r="D288" i="2"/>
  <c r="E288" i="2" s="1"/>
  <c r="J288" i="2" s="1"/>
  <c r="G287" i="2"/>
  <c r="D287" i="2"/>
  <c r="E287" i="2" s="1"/>
  <c r="G286" i="2"/>
  <c r="D286" i="2"/>
  <c r="E286" i="2" s="1"/>
  <c r="G285" i="2"/>
  <c r="E285" i="2"/>
  <c r="D285" i="2"/>
  <c r="G284" i="2"/>
  <c r="D284" i="2"/>
  <c r="E284" i="2" s="1"/>
  <c r="J284" i="2" s="1"/>
  <c r="G283" i="2"/>
  <c r="D283" i="2"/>
  <c r="E283" i="2" s="1"/>
  <c r="G282" i="2"/>
  <c r="D282" i="2"/>
  <c r="E282" i="2" s="1"/>
  <c r="F282" i="2" s="1"/>
  <c r="G281" i="2"/>
  <c r="D281" i="2"/>
  <c r="E281" i="2" s="1"/>
  <c r="J281" i="2" s="1"/>
  <c r="J280" i="2"/>
  <c r="G280" i="2"/>
  <c r="D280" i="2"/>
  <c r="E280" i="2" s="1"/>
  <c r="F280" i="2" s="1"/>
  <c r="G279" i="2"/>
  <c r="D279" i="2"/>
  <c r="E279" i="2" s="1"/>
  <c r="G278" i="2"/>
  <c r="D278" i="2"/>
  <c r="E278" i="2" s="1"/>
  <c r="G277" i="2"/>
  <c r="E277" i="2"/>
  <c r="J277" i="2" s="1"/>
  <c r="D277" i="2"/>
  <c r="G276" i="2"/>
  <c r="D276" i="2"/>
  <c r="E276" i="2" s="1"/>
  <c r="G275" i="2"/>
  <c r="D275" i="2"/>
  <c r="E275" i="2" s="1"/>
  <c r="G274" i="2"/>
  <c r="D274" i="2"/>
  <c r="E274" i="2" s="1"/>
  <c r="J274" i="2" s="1"/>
  <c r="G273" i="2"/>
  <c r="E273" i="2"/>
  <c r="D273" i="2"/>
  <c r="G272" i="2"/>
  <c r="D272" i="2"/>
  <c r="E272" i="2" s="1"/>
  <c r="F272" i="2" s="1"/>
  <c r="G271" i="2"/>
  <c r="D271" i="2"/>
  <c r="E271" i="2" s="1"/>
  <c r="J270" i="2"/>
  <c r="G270" i="2"/>
  <c r="D270" i="2"/>
  <c r="E270" i="2" s="1"/>
  <c r="F270" i="2" s="1"/>
  <c r="G269" i="2"/>
  <c r="D269" i="2"/>
  <c r="E269" i="2" s="1"/>
  <c r="G268" i="2"/>
  <c r="F268" i="2"/>
  <c r="D268" i="2"/>
  <c r="E268" i="2" s="1"/>
  <c r="J268" i="2" s="1"/>
  <c r="G267" i="2"/>
  <c r="D267" i="2"/>
  <c r="E267" i="2" s="1"/>
  <c r="F267" i="2" s="1"/>
  <c r="G266" i="2"/>
  <c r="D266" i="2"/>
  <c r="E266" i="2" s="1"/>
  <c r="F266" i="2" s="1"/>
  <c r="G265" i="2"/>
  <c r="E265" i="2"/>
  <c r="J265" i="2" s="1"/>
  <c r="D265" i="2"/>
  <c r="J264" i="2"/>
  <c r="G264" i="2"/>
  <c r="F264" i="2"/>
  <c r="D264" i="2"/>
  <c r="E264" i="2" s="1"/>
  <c r="J263" i="2"/>
  <c r="G263" i="2"/>
  <c r="D263" i="2"/>
  <c r="E263" i="2" s="1"/>
  <c r="F263" i="2" s="1"/>
  <c r="G262" i="2"/>
  <c r="D262" i="2"/>
  <c r="E262" i="2" s="1"/>
  <c r="G261" i="2"/>
  <c r="D261" i="2"/>
  <c r="E261" i="2" s="1"/>
  <c r="J261" i="2" s="1"/>
  <c r="G260" i="2"/>
  <c r="D260" i="2"/>
  <c r="E260" i="2" s="1"/>
  <c r="J260" i="2" s="1"/>
  <c r="G259" i="2"/>
  <c r="D259" i="2"/>
  <c r="E259" i="2" s="1"/>
  <c r="F259" i="2" s="1"/>
  <c r="G258" i="2"/>
  <c r="D258" i="2"/>
  <c r="E258" i="2" s="1"/>
  <c r="G257" i="2"/>
  <c r="D257" i="2"/>
  <c r="E257" i="2" s="1"/>
  <c r="G256" i="2"/>
  <c r="D256" i="2"/>
  <c r="E256" i="2" s="1"/>
  <c r="J256" i="2" s="1"/>
  <c r="G255" i="2"/>
  <c r="D255" i="2"/>
  <c r="E255" i="2" s="1"/>
  <c r="G254" i="2"/>
  <c r="D254" i="2"/>
  <c r="E254" i="2" s="1"/>
  <c r="G253" i="2"/>
  <c r="F253" i="2"/>
  <c r="D253" i="2"/>
  <c r="E253" i="2" s="1"/>
  <c r="J253" i="2" s="1"/>
  <c r="G252" i="2"/>
  <c r="D252" i="2"/>
  <c r="E252" i="2" s="1"/>
  <c r="G251" i="2"/>
  <c r="D251" i="2"/>
  <c r="E251" i="2" s="1"/>
  <c r="F251" i="2" s="1"/>
  <c r="G250" i="2"/>
  <c r="D250" i="2"/>
  <c r="E250" i="2" s="1"/>
  <c r="J250" i="2" s="1"/>
  <c r="G249" i="2"/>
  <c r="D249" i="2"/>
  <c r="E249" i="2" s="1"/>
  <c r="G248" i="2"/>
  <c r="D248" i="2"/>
  <c r="E248" i="2" s="1"/>
  <c r="G247" i="2"/>
  <c r="E247" i="2"/>
  <c r="F247" i="2" s="1"/>
  <c r="D247" i="2"/>
  <c r="G246" i="2"/>
  <c r="D246" i="2"/>
  <c r="E246" i="2" s="1"/>
  <c r="G245" i="2"/>
  <c r="D245" i="2"/>
  <c r="E245" i="2" s="1"/>
  <c r="G244" i="2"/>
  <c r="F244" i="2"/>
  <c r="D244" i="2"/>
  <c r="E244" i="2" s="1"/>
  <c r="J244" i="2" s="1"/>
  <c r="J243" i="2"/>
  <c r="G243" i="2"/>
  <c r="D243" i="2"/>
  <c r="E243" i="2" s="1"/>
  <c r="F243" i="2" s="1"/>
  <c r="G242" i="2"/>
  <c r="E242" i="2"/>
  <c r="D242" i="2"/>
  <c r="G241" i="2"/>
  <c r="E241" i="2"/>
  <c r="J241" i="2" s="1"/>
  <c r="D241" i="2"/>
  <c r="G240" i="2"/>
  <c r="D240" i="2"/>
  <c r="E240" i="2" s="1"/>
  <c r="J240" i="2" s="1"/>
  <c r="G239" i="2"/>
  <c r="D239" i="2"/>
  <c r="E239" i="2" s="1"/>
  <c r="F239" i="2" s="1"/>
  <c r="G238" i="2"/>
  <c r="E238" i="2"/>
  <c r="D238" i="2"/>
  <c r="G237" i="2"/>
  <c r="E237" i="2"/>
  <c r="J237" i="2" s="1"/>
  <c r="D237" i="2"/>
  <c r="G236" i="2"/>
  <c r="D236" i="2"/>
  <c r="E236" i="2" s="1"/>
  <c r="G235" i="2"/>
  <c r="D235" i="2"/>
  <c r="E235" i="2" s="1"/>
  <c r="G234" i="2"/>
  <c r="D234" i="2"/>
  <c r="E234" i="2" s="1"/>
  <c r="G233" i="2"/>
  <c r="E233" i="2"/>
  <c r="J233" i="2" s="1"/>
  <c r="D233" i="2"/>
  <c r="G232" i="2"/>
  <c r="D232" i="2"/>
  <c r="E232" i="2" s="1"/>
  <c r="F232" i="2" s="1"/>
  <c r="G231" i="2"/>
  <c r="D231" i="2"/>
  <c r="E231" i="2" s="1"/>
  <c r="J230" i="2"/>
  <c r="G230" i="2"/>
  <c r="D230" i="2"/>
  <c r="E230" i="2" s="1"/>
  <c r="F230" i="2" s="1"/>
  <c r="G229" i="2"/>
  <c r="E229" i="2"/>
  <c r="J229" i="2" s="1"/>
  <c r="D229" i="2"/>
  <c r="G228" i="2"/>
  <c r="D228" i="2"/>
  <c r="E228" i="2" s="1"/>
  <c r="G227" i="2"/>
  <c r="D227" i="2"/>
  <c r="E227" i="2" s="1"/>
  <c r="G226" i="2"/>
  <c r="D226" i="2"/>
  <c r="E226" i="2" s="1"/>
  <c r="F226" i="2" s="1"/>
  <c r="G225" i="2"/>
  <c r="D225" i="2"/>
  <c r="E225" i="2" s="1"/>
  <c r="J225" i="2" s="1"/>
  <c r="G224" i="2"/>
  <c r="F224" i="2"/>
  <c r="D224" i="2"/>
  <c r="E224" i="2" s="1"/>
  <c r="J224" i="2" s="1"/>
  <c r="G223" i="2"/>
  <c r="D223" i="2"/>
  <c r="E223" i="2" s="1"/>
  <c r="F223" i="2" s="1"/>
  <c r="G222" i="2"/>
  <c r="D222" i="2"/>
  <c r="E222" i="2" s="1"/>
  <c r="G221" i="2"/>
  <c r="D221" i="2"/>
  <c r="E221" i="2" s="1"/>
  <c r="J221" i="2" s="1"/>
  <c r="G220" i="2"/>
  <c r="D220" i="2"/>
  <c r="E220" i="2" s="1"/>
  <c r="J220" i="2" s="1"/>
  <c r="G219" i="2"/>
  <c r="E219" i="2"/>
  <c r="D219" i="2"/>
  <c r="G218" i="2"/>
  <c r="D218" i="2"/>
  <c r="E218" i="2" s="1"/>
  <c r="F218" i="2" s="1"/>
  <c r="G217" i="2"/>
  <c r="D217" i="2"/>
  <c r="E217" i="2" s="1"/>
  <c r="G216" i="2"/>
  <c r="D216" i="2"/>
  <c r="E216" i="2" s="1"/>
  <c r="G215" i="2"/>
  <c r="D215" i="2"/>
  <c r="E215" i="2" s="1"/>
  <c r="G214" i="2"/>
  <c r="D214" i="2"/>
  <c r="E214" i="2" s="1"/>
  <c r="J214" i="2" s="1"/>
  <c r="G213" i="2"/>
  <c r="D213" i="2"/>
  <c r="E213" i="2" s="1"/>
  <c r="J213" i="2" s="1"/>
  <c r="G212" i="2"/>
  <c r="E212" i="2"/>
  <c r="J212" i="2" s="1"/>
  <c r="D212" i="2"/>
  <c r="G211" i="2"/>
  <c r="D211" i="2"/>
  <c r="E211" i="2" s="1"/>
  <c r="F211" i="2" s="1"/>
  <c r="G210" i="2"/>
  <c r="D210" i="2"/>
  <c r="E210" i="2" s="1"/>
  <c r="F210" i="2" s="1"/>
  <c r="G209" i="2"/>
  <c r="D209" i="2"/>
  <c r="E209" i="2" s="1"/>
  <c r="G208" i="2"/>
  <c r="D208" i="2"/>
  <c r="E208" i="2" s="1"/>
  <c r="G207" i="2"/>
  <c r="D207" i="2"/>
  <c r="E207" i="2" s="1"/>
  <c r="G206" i="2"/>
  <c r="D206" i="2"/>
  <c r="E206" i="2" s="1"/>
  <c r="J206" i="2" s="1"/>
  <c r="G205" i="2"/>
  <c r="D205" i="2"/>
  <c r="E205" i="2" s="1"/>
  <c r="J205" i="2" s="1"/>
  <c r="G204" i="2"/>
  <c r="E204" i="2"/>
  <c r="J204" i="2" s="1"/>
  <c r="D204" i="2"/>
  <c r="G203" i="2"/>
  <c r="D203" i="2"/>
  <c r="E203" i="2" s="1"/>
  <c r="F203" i="2" s="1"/>
  <c r="G202" i="2"/>
  <c r="D202" i="2"/>
  <c r="E202" i="2" s="1"/>
  <c r="F202" i="2" s="1"/>
  <c r="G201" i="2"/>
  <c r="D201" i="2"/>
  <c r="E201" i="2" s="1"/>
  <c r="G200" i="2"/>
  <c r="D200" i="2"/>
  <c r="E200" i="2" s="1"/>
  <c r="G199" i="2"/>
  <c r="D199" i="2"/>
  <c r="E199" i="2" s="1"/>
  <c r="G198" i="2"/>
  <c r="D198" i="2"/>
  <c r="E198" i="2" s="1"/>
  <c r="J198" i="2" s="1"/>
  <c r="G197" i="2"/>
  <c r="D197" i="2"/>
  <c r="E197" i="2" s="1"/>
  <c r="J197" i="2" s="1"/>
  <c r="G196" i="2"/>
  <c r="E196" i="2"/>
  <c r="J196" i="2" s="1"/>
  <c r="D196" i="2"/>
  <c r="G195" i="2"/>
  <c r="D195" i="2"/>
  <c r="E195" i="2" s="1"/>
  <c r="F195" i="2" s="1"/>
  <c r="G194" i="2"/>
  <c r="E194" i="2"/>
  <c r="F194" i="2" s="1"/>
  <c r="D194" i="2"/>
  <c r="G193" i="2"/>
  <c r="D193" i="2"/>
  <c r="E193" i="2" s="1"/>
  <c r="G192" i="2"/>
  <c r="D192" i="2"/>
  <c r="E192" i="2" s="1"/>
  <c r="G191" i="2"/>
  <c r="D191" i="2"/>
  <c r="E191" i="2" s="1"/>
  <c r="G190" i="2"/>
  <c r="D190" i="2"/>
  <c r="E190" i="2" s="1"/>
  <c r="J190" i="2" s="1"/>
  <c r="G189" i="2"/>
  <c r="D189" i="2"/>
  <c r="E189" i="2" s="1"/>
  <c r="J189" i="2" s="1"/>
  <c r="G188" i="2"/>
  <c r="E188" i="2"/>
  <c r="J188" i="2" s="1"/>
  <c r="D188" i="2"/>
  <c r="G187" i="2"/>
  <c r="E187" i="2"/>
  <c r="F187" i="2" s="1"/>
  <c r="D187" i="2"/>
  <c r="G186" i="2"/>
  <c r="D186" i="2"/>
  <c r="E186" i="2" s="1"/>
  <c r="F186" i="2" s="1"/>
  <c r="G185" i="2"/>
  <c r="D185" i="2"/>
  <c r="E185" i="2" s="1"/>
  <c r="G184" i="2"/>
  <c r="D184" i="2"/>
  <c r="E184" i="2" s="1"/>
  <c r="G183" i="2"/>
  <c r="D183" i="2"/>
  <c r="E183" i="2" s="1"/>
  <c r="G182" i="2"/>
  <c r="D182" i="2"/>
  <c r="E182" i="2" s="1"/>
  <c r="J182" i="2" s="1"/>
  <c r="G181" i="2"/>
  <c r="D181" i="2"/>
  <c r="E181" i="2" s="1"/>
  <c r="J181" i="2" s="1"/>
  <c r="G180" i="2"/>
  <c r="E180" i="2"/>
  <c r="J180" i="2" s="1"/>
  <c r="D180" i="2"/>
  <c r="G179" i="2"/>
  <c r="D179" i="2"/>
  <c r="E179" i="2" s="1"/>
  <c r="F179" i="2" s="1"/>
  <c r="G178" i="2"/>
  <c r="E178" i="2"/>
  <c r="F178" i="2" s="1"/>
  <c r="D178" i="2"/>
  <c r="G177" i="2"/>
  <c r="D177" i="2"/>
  <c r="E177" i="2" s="1"/>
  <c r="G176" i="2"/>
  <c r="D176" i="2"/>
  <c r="E176" i="2" s="1"/>
  <c r="G175" i="2"/>
  <c r="D175" i="2"/>
  <c r="E175" i="2" s="1"/>
  <c r="G174" i="2"/>
  <c r="D174" i="2"/>
  <c r="E174" i="2" s="1"/>
  <c r="J174" i="2" s="1"/>
  <c r="G173" i="2"/>
  <c r="D173" i="2"/>
  <c r="E173" i="2" s="1"/>
  <c r="J173" i="2" s="1"/>
  <c r="G172" i="2"/>
  <c r="E172" i="2"/>
  <c r="J172" i="2" s="1"/>
  <c r="D172" i="2"/>
  <c r="G171" i="2"/>
  <c r="E171" i="2"/>
  <c r="F171" i="2" s="1"/>
  <c r="D171" i="2"/>
  <c r="G170" i="2"/>
  <c r="D170" i="2"/>
  <c r="E170" i="2" s="1"/>
  <c r="F170" i="2" s="1"/>
  <c r="G169" i="2"/>
  <c r="D169" i="2"/>
  <c r="E169" i="2" s="1"/>
  <c r="G168" i="2"/>
  <c r="D168" i="2"/>
  <c r="E168" i="2" s="1"/>
  <c r="G167" i="2"/>
  <c r="D167" i="2"/>
  <c r="E167" i="2" s="1"/>
  <c r="G166" i="2"/>
  <c r="D166" i="2"/>
  <c r="E166" i="2" s="1"/>
  <c r="J166" i="2" s="1"/>
  <c r="G165" i="2"/>
  <c r="D165" i="2"/>
  <c r="E165" i="2" s="1"/>
  <c r="J165" i="2" s="1"/>
  <c r="G164" i="2"/>
  <c r="E164" i="2"/>
  <c r="J164" i="2" s="1"/>
  <c r="D164" i="2"/>
  <c r="G163" i="2"/>
  <c r="D163" i="2"/>
  <c r="E163" i="2" s="1"/>
  <c r="F163" i="2" s="1"/>
  <c r="G162" i="2"/>
  <c r="E162" i="2"/>
  <c r="F162" i="2" s="1"/>
  <c r="D162" i="2"/>
  <c r="G161" i="2"/>
  <c r="D161" i="2"/>
  <c r="E161" i="2" s="1"/>
  <c r="G160" i="2"/>
  <c r="D160" i="2"/>
  <c r="E160" i="2" s="1"/>
  <c r="G159" i="2"/>
  <c r="D159" i="2"/>
  <c r="E159" i="2" s="1"/>
  <c r="G158" i="2"/>
  <c r="D158" i="2"/>
  <c r="E158" i="2" s="1"/>
  <c r="J158" i="2" s="1"/>
  <c r="G157" i="2"/>
  <c r="D157" i="2"/>
  <c r="E157" i="2" s="1"/>
  <c r="J157" i="2" s="1"/>
  <c r="G156" i="2"/>
  <c r="E156" i="2"/>
  <c r="J156" i="2" s="1"/>
  <c r="D156" i="2"/>
  <c r="G155" i="2"/>
  <c r="E155" i="2"/>
  <c r="F155" i="2" s="1"/>
  <c r="D155" i="2"/>
  <c r="G154" i="2"/>
  <c r="D154" i="2"/>
  <c r="E154" i="2" s="1"/>
  <c r="F154" i="2" s="1"/>
  <c r="G153" i="2"/>
  <c r="D153" i="2"/>
  <c r="E153" i="2" s="1"/>
  <c r="G152" i="2"/>
  <c r="D152" i="2"/>
  <c r="E152" i="2" s="1"/>
  <c r="G151" i="2"/>
  <c r="D151" i="2"/>
  <c r="E151" i="2" s="1"/>
  <c r="G150" i="2"/>
  <c r="D150" i="2"/>
  <c r="E150" i="2" s="1"/>
  <c r="J150" i="2" s="1"/>
  <c r="G149" i="2"/>
  <c r="D149" i="2"/>
  <c r="E149" i="2" s="1"/>
  <c r="J149" i="2" s="1"/>
  <c r="G148" i="2"/>
  <c r="E148" i="2"/>
  <c r="J148" i="2" s="1"/>
  <c r="D148" i="2"/>
  <c r="G147" i="2"/>
  <c r="D147" i="2"/>
  <c r="E147" i="2" s="1"/>
  <c r="F147" i="2" s="1"/>
  <c r="G146" i="2"/>
  <c r="D146" i="2"/>
  <c r="E146" i="2" s="1"/>
  <c r="F146" i="2" s="1"/>
  <c r="G145" i="2"/>
  <c r="D145" i="2"/>
  <c r="E145" i="2" s="1"/>
  <c r="G144" i="2"/>
  <c r="D144" i="2"/>
  <c r="E144" i="2" s="1"/>
  <c r="G143" i="2"/>
  <c r="D143" i="2"/>
  <c r="E143" i="2" s="1"/>
  <c r="J143" i="2" s="1"/>
  <c r="G142" i="2"/>
  <c r="D142" i="2"/>
  <c r="E142" i="2" s="1"/>
  <c r="J142" i="2" s="1"/>
  <c r="G141" i="2"/>
  <c r="D141" i="2"/>
  <c r="E141" i="2" s="1"/>
  <c r="J141" i="2" s="1"/>
  <c r="G140" i="2"/>
  <c r="E140" i="2"/>
  <c r="J140" i="2" s="1"/>
  <c r="D140" i="2"/>
  <c r="G139" i="2"/>
  <c r="D139" i="2"/>
  <c r="E139" i="2" s="1"/>
  <c r="F139" i="2" s="1"/>
  <c r="G138" i="2"/>
  <c r="D138" i="2"/>
  <c r="E138" i="2" s="1"/>
  <c r="F138" i="2" s="1"/>
  <c r="G137" i="2"/>
  <c r="D137" i="2"/>
  <c r="E137" i="2" s="1"/>
  <c r="G136" i="2"/>
  <c r="D136" i="2"/>
  <c r="E136" i="2" s="1"/>
  <c r="G135" i="2"/>
  <c r="D135" i="2"/>
  <c r="E135" i="2" s="1"/>
  <c r="J135" i="2" s="1"/>
  <c r="G134" i="2"/>
  <c r="D134" i="2"/>
  <c r="E134" i="2" s="1"/>
  <c r="J134" i="2" s="1"/>
  <c r="G133" i="2"/>
  <c r="D133" i="2"/>
  <c r="E133" i="2" s="1"/>
  <c r="J133" i="2" s="1"/>
  <c r="G132" i="2"/>
  <c r="E132" i="2"/>
  <c r="J132" i="2" s="1"/>
  <c r="D132" i="2"/>
  <c r="G131" i="2"/>
  <c r="D131" i="2"/>
  <c r="E131" i="2" s="1"/>
  <c r="F131" i="2" s="1"/>
  <c r="G130" i="2"/>
  <c r="D130" i="2"/>
  <c r="E130" i="2" s="1"/>
  <c r="F130" i="2" s="1"/>
  <c r="G129" i="2"/>
  <c r="D129" i="2"/>
  <c r="E129" i="2" s="1"/>
  <c r="G128" i="2"/>
  <c r="D128" i="2"/>
  <c r="E128" i="2" s="1"/>
  <c r="G127" i="2"/>
  <c r="D127" i="2"/>
  <c r="E127" i="2" s="1"/>
  <c r="J127" i="2" s="1"/>
  <c r="G126" i="2"/>
  <c r="D126" i="2"/>
  <c r="E126" i="2" s="1"/>
  <c r="J126" i="2" s="1"/>
  <c r="G125" i="2"/>
  <c r="D125" i="2"/>
  <c r="E125" i="2" s="1"/>
  <c r="J125" i="2" s="1"/>
  <c r="G124" i="2"/>
  <c r="E124" i="2"/>
  <c r="J124" i="2" s="1"/>
  <c r="D124" i="2"/>
  <c r="G123" i="2"/>
  <c r="D123" i="2"/>
  <c r="E123" i="2" s="1"/>
  <c r="F123" i="2" s="1"/>
  <c r="G122" i="2"/>
  <c r="D122" i="2"/>
  <c r="E122" i="2" s="1"/>
  <c r="F122" i="2" s="1"/>
  <c r="G121" i="2"/>
  <c r="D121" i="2"/>
  <c r="E121" i="2" s="1"/>
  <c r="G120" i="2"/>
  <c r="D120" i="2"/>
  <c r="E120" i="2" s="1"/>
  <c r="G119" i="2"/>
  <c r="D119" i="2"/>
  <c r="E119" i="2" s="1"/>
  <c r="J119" i="2" s="1"/>
  <c r="G118" i="2"/>
  <c r="D118" i="2"/>
  <c r="E118" i="2" s="1"/>
  <c r="J118" i="2" s="1"/>
  <c r="G117" i="2"/>
  <c r="D117" i="2"/>
  <c r="E117" i="2" s="1"/>
  <c r="J117" i="2" s="1"/>
  <c r="G116" i="2"/>
  <c r="E116" i="2"/>
  <c r="J116" i="2" s="1"/>
  <c r="D116" i="2"/>
  <c r="G115" i="2"/>
  <c r="D115" i="2"/>
  <c r="E115" i="2" s="1"/>
  <c r="F115" i="2" s="1"/>
  <c r="G114" i="2"/>
  <c r="D114" i="2"/>
  <c r="E114" i="2" s="1"/>
  <c r="F114" i="2" s="1"/>
  <c r="G113" i="2"/>
  <c r="D113" i="2"/>
  <c r="E113" i="2" s="1"/>
  <c r="G112" i="2"/>
  <c r="D112" i="2"/>
  <c r="E112" i="2" s="1"/>
  <c r="G111" i="2"/>
  <c r="D111" i="2"/>
  <c r="E111" i="2" s="1"/>
  <c r="J111" i="2" s="1"/>
  <c r="G110" i="2"/>
  <c r="D110" i="2"/>
  <c r="E110" i="2" s="1"/>
  <c r="J110" i="2" s="1"/>
  <c r="G109" i="2"/>
  <c r="D109" i="2"/>
  <c r="E109" i="2" s="1"/>
  <c r="J109" i="2" s="1"/>
  <c r="G108" i="2"/>
  <c r="E108" i="2"/>
  <c r="J108" i="2" s="1"/>
  <c r="D108" i="2"/>
  <c r="G107" i="2"/>
  <c r="D107" i="2"/>
  <c r="E107" i="2" s="1"/>
  <c r="F107" i="2" s="1"/>
  <c r="G106" i="2"/>
  <c r="D106" i="2"/>
  <c r="E106" i="2" s="1"/>
  <c r="F106" i="2" s="1"/>
  <c r="G105" i="2"/>
  <c r="D105" i="2"/>
  <c r="E105" i="2" s="1"/>
  <c r="G104" i="2"/>
  <c r="D104" i="2"/>
  <c r="E104" i="2" s="1"/>
  <c r="G103" i="2"/>
  <c r="D103" i="2"/>
  <c r="E103" i="2" s="1"/>
  <c r="J103" i="2" s="1"/>
  <c r="G102" i="2"/>
  <c r="D102" i="2"/>
  <c r="E102" i="2" s="1"/>
  <c r="J102" i="2" s="1"/>
  <c r="G101" i="2"/>
  <c r="D101" i="2"/>
  <c r="E101" i="2" s="1"/>
  <c r="J101" i="2" s="1"/>
  <c r="G100" i="2"/>
  <c r="E100" i="2"/>
  <c r="J100" i="2" s="1"/>
  <c r="D100" i="2"/>
  <c r="G99" i="2"/>
  <c r="D99" i="2"/>
  <c r="E99" i="2" s="1"/>
  <c r="F99" i="2" s="1"/>
  <c r="G98" i="2"/>
  <c r="D98" i="2"/>
  <c r="E98" i="2" s="1"/>
  <c r="F98" i="2" s="1"/>
  <c r="G97" i="2"/>
  <c r="D97" i="2"/>
  <c r="E97" i="2" s="1"/>
  <c r="G96" i="2"/>
  <c r="D96" i="2"/>
  <c r="E96" i="2" s="1"/>
  <c r="G95" i="2"/>
  <c r="D95" i="2"/>
  <c r="E95" i="2" s="1"/>
  <c r="J95" i="2" s="1"/>
  <c r="G94" i="2"/>
  <c r="D94" i="2"/>
  <c r="E94" i="2" s="1"/>
  <c r="J94" i="2" s="1"/>
  <c r="G93" i="2"/>
  <c r="D93" i="2"/>
  <c r="E93" i="2" s="1"/>
  <c r="J93" i="2" s="1"/>
  <c r="G92" i="2"/>
  <c r="E92" i="2"/>
  <c r="J92" i="2" s="1"/>
  <c r="D92" i="2"/>
  <c r="G91" i="2"/>
  <c r="D91" i="2"/>
  <c r="E91" i="2" s="1"/>
  <c r="F91" i="2" s="1"/>
  <c r="G90" i="2"/>
  <c r="D90" i="2"/>
  <c r="E90" i="2" s="1"/>
  <c r="F90" i="2" s="1"/>
  <c r="G89" i="2"/>
  <c r="D89" i="2"/>
  <c r="E89" i="2" s="1"/>
  <c r="G88" i="2"/>
  <c r="D88" i="2"/>
  <c r="E88" i="2" s="1"/>
  <c r="G87" i="2"/>
  <c r="D87" i="2"/>
  <c r="E87" i="2" s="1"/>
  <c r="J87" i="2" s="1"/>
  <c r="G86" i="2"/>
  <c r="D86" i="2"/>
  <c r="E86" i="2" s="1"/>
  <c r="J86" i="2" s="1"/>
  <c r="G85" i="2"/>
  <c r="D85" i="2"/>
  <c r="E85" i="2" s="1"/>
  <c r="J85" i="2" s="1"/>
  <c r="G84" i="2"/>
  <c r="E84" i="2"/>
  <c r="J84" i="2" s="1"/>
  <c r="D84" i="2"/>
  <c r="G83" i="2"/>
  <c r="D83" i="2"/>
  <c r="E83" i="2" s="1"/>
  <c r="F83" i="2" s="1"/>
  <c r="G82" i="2"/>
  <c r="D82" i="2"/>
  <c r="E82" i="2" s="1"/>
  <c r="F82" i="2" s="1"/>
  <c r="G81" i="2"/>
  <c r="D81" i="2"/>
  <c r="E81" i="2" s="1"/>
  <c r="G80" i="2"/>
  <c r="D80" i="2"/>
  <c r="E80" i="2" s="1"/>
  <c r="G79" i="2"/>
  <c r="D79" i="2"/>
  <c r="E79" i="2" s="1"/>
  <c r="J79" i="2" s="1"/>
  <c r="G78" i="2"/>
  <c r="D78" i="2"/>
  <c r="E78" i="2" s="1"/>
  <c r="J78" i="2" s="1"/>
  <c r="G77" i="2"/>
  <c r="D77" i="2"/>
  <c r="E77" i="2" s="1"/>
  <c r="J77" i="2" s="1"/>
  <c r="G76" i="2"/>
  <c r="E76" i="2"/>
  <c r="J76" i="2" s="1"/>
  <c r="D76" i="2"/>
  <c r="G75" i="2"/>
  <c r="D75" i="2"/>
  <c r="E75" i="2" s="1"/>
  <c r="F75" i="2" s="1"/>
  <c r="G74" i="2"/>
  <c r="D74" i="2"/>
  <c r="E74" i="2" s="1"/>
  <c r="F74" i="2" s="1"/>
  <c r="G73" i="2"/>
  <c r="D73" i="2"/>
  <c r="E73" i="2" s="1"/>
  <c r="G72" i="2"/>
  <c r="D72" i="2"/>
  <c r="E72" i="2" s="1"/>
  <c r="G71" i="2"/>
  <c r="D71" i="2"/>
  <c r="E71" i="2" s="1"/>
  <c r="J71" i="2" s="1"/>
  <c r="G70" i="2"/>
  <c r="D70" i="2"/>
  <c r="E70" i="2" s="1"/>
  <c r="J70" i="2" s="1"/>
  <c r="G69" i="2"/>
  <c r="D69" i="2"/>
  <c r="E69" i="2" s="1"/>
  <c r="J69" i="2" s="1"/>
  <c r="G68" i="2"/>
  <c r="E68" i="2"/>
  <c r="J68" i="2" s="1"/>
  <c r="D68" i="2"/>
  <c r="G67" i="2"/>
  <c r="D67" i="2"/>
  <c r="E67" i="2" s="1"/>
  <c r="F67" i="2" s="1"/>
  <c r="G66" i="2"/>
  <c r="D66" i="2"/>
  <c r="E66" i="2" s="1"/>
  <c r="F66" i="2" s="1"/>
  <c r="G65" i="2"/>
  <c r="D65" i="2"/>
  <c r="E65" i="2" s="1"/>
  <c r="G64" i="2"/>
  <c r="D64" i="2"/>
  <c r="E64" i="2" s="1"/>
  <c r="G63" i="2"/>
  <c r="D63" i="2"/>
  <c r="E63" i="2" s="1"/>
  <c r="J63" i="2" s="1"/>
  <c r="G62" i="2"/>
  <c r="D62" i="2"/>
  <c r="E62" i="2" s="1"/>
  <c r="J62" i="2" s="1"/>
  <c r="G61" i="2"/>
  <c r="D61" i="2"/>
  <c r="E61" i="2" s="1"/>
  <c r="J61" i="2" s="1"/>
  <c r="G60" i="2"/>
  <c r="E60" i="2"/>
  <c r="J60" i="2" s="1"/>
  <c r="D60" i="2"/>
  <c r="G59" i="2"/>
  <c r="D59" i="2"/>
  <c r="E59" i="2" s="1"/>
  <c r="F59" i="2" s="1"/>
  <c r="G58" i="2"/>
  <c r="D58" i="2"/>
  <c r="E58" i="2" s="1"/>
  <c r="F58" i="2" s="1"/>
  <c r="G57" i="2"/>
  <c r="D57" i="2"/>
  <c r="E57" i="2" s="1"/>
  <c r="G56" i="2"/>
  <c r="D56" i="2"/>
  <c r="E56" i="2" s="1"/>
  <c r="G55" i="2"/>
  <c r="D55" i="2"/>
  <c r="E55" i="2" s="1"/>
  <c r="J55" i="2" s="1"/>
  <c r="G54" i="2"/>
  <c r="D54" i="2"/>
  <c r="E54" i="2" s="1"/>
  <c r="J54" i="2" s="1"/>
  <c r="G53" i="2"/>
  <c r="D53" i="2"/>
  <c r="E53" i="2" s="1"/>
  <c r="J53" i="2" s="1"/>
  <c r="G52" i="2"/>
  <c r="E52" i="2"/>
  <c r="J52" i="2" s="1"/>
  <c r="D52" i="2"/>
  <c r="G51" i="2"/>
  <c r="D51" i="2"/>
  <c r="E51" i="2" s="1"/>
  <c r="F51" i="2" s="1"/>
  <c r="G50" i="2"/>
  <c r="D50" i="2"/>
  <c r="E50" i="2" s="1"/>
  <c r="F50" i="2" s="1"/>
  <c r="G49" i="2"/>
  <c r="D49" i="2"/>
  <c r="E49" i="2" s="1"/>
  <c r="G48" i="2"/>
  <c r="D48" i="2"/>
  <c r="E48" i="2" s="1"/>
  <c r="G47" i="2"/>
  <c r="D47" i="2"/>
  <c r="E47" i="2" s="1"/>
  <c r="J47" i="2" s="1"/>
  <c r="G46" i="2"/>
  <c r="D46" i="2"/>
  <c r="E46" i="2" s="1"/>
  <c r="J46" i="2" s="1"/>
  <c r="G45" i="2"/>
  <c r="D45" i="2"/>
  <c r="E45" i="2" s="1"/>
  <c r="J45" i="2" s="1"/>
  <c r="G44" i="2"/>
  <c r="E44" i="2"/>
  <c r="J44" i="2" s="1"/>
  <c r="D44" i="2"/>
  <c r="G43" i="2"/>
  <c r="D43" i="2"/>
  <c r="E43" i="2" s="1"/>
  <c r="F43" i="2" s="1"/>
  <c r="G42" i="2"/>
  <c r="D42" i="2"/>
  <c r="E42" i="2" s="1"/>
  <c r="F42" i="2" s="1"/>
  <c r="G41" i="2"/>
  <c r="D41" i="2"/>
  <c r="E41" i="2" s="1"/>
  <c r="G40" i="2"/>
  <c r="D40" i="2"/>
  <c r="E40" i="2" s="1"/>
  <c r="G39" i="2"/>
  <c r="D39" i="2"/>
  <c r="E39" i="2" s="1"/>
  <c r="J39" i="2" s="1"/>
  <c r="G38" i="2"/>
  <c r="D38" i="2"/>
  <c r="E38" i="2" s="1"/>
  <c r="J38" i="2" s="1"/>
  <c r="G37" i="2"/>
  <c r="D37" i="2"/>
  <c r="E37" i="2" s="1"/>
  <c r="J37" i="2" s="1"/>
  <c r="G36" i="2"/>
  <c r="E36" i="2"/>
  <c r="J36" i="2" s="1"/>
  <c r="D36" i="2"/>
  <c r="G35" i="2"/>
  <c r="D35" i="2"/>
  <c r="E35" i="2" s="1"/>
  <c r="F35" i="2" s="1"/>
  <c r="G34" i="2"/>
  <c r="D34" i="2"/>
  <c r="E34" i="2" s="1"/>
  <c r="F34" i="2" s="1"/>
  <c r="G33" i="2"/>
  <c r="D33" i="2"/>
  <c r="E33" i="2" s="1"/>
  <c r="G32" i="2"/>
  <c r="D32" i="2"/>
  <c r="E32" i="2" s="1"/>
  <c r="G31" i="2"/>
  <c r="D31" i="2"/>
  <c r="E31" i="2" s="1"/>
  <c r="J31" i="2" s="1"/>
  <c r="G30" i="2"/>
  <c r="D30" i="2"/>
  <c r="E30" i="2" s="1"/>
  <c r="J30" i="2" s="1"/>
  <c r="G29" i="2"/>
  <c r="D29" i="2"/>
  <c r="E29" i="2" s="1"/>
  <c r="J29" i="2" s="1"/>
  <c r="G28" i="2"/>
  <c r="E28" i="2"/>
  <c r="J28" i="2" s="1"/>
  <c r="D28" i="2"/>
  <c r="G27" i="2"/>
  <c r="D27" i="2"/>
  <c r="E27" i="2" s="1"/>
  <c r="F27" i="2" s="1"/>
  <c r="E26" i="2"/>
  <c r="F26" i="2" s="1"/>
  <c r="D26" i="2"/>
  <c r="D25" i="2"/>
  <c r="C25" i="2"/>
  <c r="D24" i="2"/>
  <c r="C24" i="2"/>
  <c r="E24" i="2" s="1"/>
  <c r="F24" i="2" s="1"/>
  <c r="D23" i="2"/>
  <c r="C23" i="2"/>
  <c r="D22" i="2"/>
  <c r="C22" i="2"/>
  <c r="E22" i="2" s="1"/>
  <c r="J22" i="2" s="1"/>
  <c r="D21" i="2"/>
  <c r="E21" i="2" s="1"/>
  <c r="C21" i="2"/>
  <c r="D20" i="2"/>
  <c r="C20" i="2"/>
  <c r="E20" i="2" s="1"/>
  <c r="E19" i="2"/>
  <c r="F19" i="2" s="1"/>
  <c r="D19" i="2"/>
  <c r="D18" i="2"/>
  <c r="C18" i="2"/>
  <c r="E18" i="2" s="1"/>
  <c r="G18" i="2" s="1"/>
  <c r="D17" i="2"/>
  <c r="C17" i="2"/>
  <c r="D16" i="2"/>
  <c r="C16" i="2"/>
  <c r="D15" i="2"/>
  <c r="C15" i="2"/>
  <c r="E15" i="2" s="1"/>
  <c r="F15" i="2" s="1"/>
  <c r="D14" i="2"/>
  <c r="C14" i="2"/>
  <c r="D13" i="2"/>
  <c r="C13" i="2"/>
  <c r="E13" i="2" s="1"/>
  <c r="G13" i="2" s="1"/>
  <c r="D12" i="2"/>
  <c r="C12" i="2"/>
  <c r="E12" i="2" s="1"/>
  <c r="J12" i="2" s="1"/>
  <c r="D11" i="2"/>
  <c r="C11" i="2"/>
  <c r="D10" i="2"/>
  <c r="C10" i="2"/>
  <c r="E10" i="2" s="1"/>
  <c r="G10" i="2" s="1"/>
  <c r="D9" i="2"/>
  <c r="C9" i="2"/>
  <c r="D8" i="2"/>
  <c r="C8" i="2"/>
  <c r="E7" i="2"/>
  <c r="F7" i="2" s="1"/>
  <c r="D7" i="2"/>
  <c r="D6" i="2"/>
  <c r="C6" i="2"/>
  <c r="E6" i="2" s="1"/>
  <c r="J6" i="2" s="1"/>
  <c r="D5" i="2"/>
  <c r="C5" i="2"/>
  <c r="E5" i="2" s="1"/>
  <c r="D4" i="2"/>
  <c r="E4" i="2" s="1"/>
  <c r="J4" i="2" s="1"/>
  <c r="C4" i="2"/>
  <c r="D3" i="2"/>
  <c r="C3" i="2"/>
  <c r="E3" i="2" s="1"/>
  <c r="E2" i="2"/>
  <c r="J2" i="2" s="1"/>
  <c r="D2" i="2"/>
  <c r="C2" i="2"/>
  <c r="J305" i="2" l="1"/>
  <c r="F305" i="2"/>
  <c r="J365" i="2"/>
  <c r="F365" i="2"/>
  <c r="F390" i="2"/>
  <c r="J390" i="2"/>
  <c r="J429" i="2"/>
  <c r="F429" i="2"/>
  <c r="F440" i="2"/>
  <c r="J440" i="2"/>
  <c r="J257" i="2"/>
  <c r="F257" i="2"/>
  <c r="F352" i="2"/>
  <c r="J352" i="2"/>
  <c r="J405" i="2"/>
  <c r="F405" i="2"/>
  <c r="F430" i="2"/>
  <c r="J430" i="2"/>
  <c r="J437" i="2"/>
  <c r="F437" i="2"/>
  <c r="J373" i="2"/>
  <c r="F373" i="2"/>
  <c r="F278" i="2"/>
  <c r="J278" i="2"/>
  <c r="F398" i="2"/>
  <c r="J398" i="2"/>
  <c r="J557" i="2"/>
  <c r="F557" i="2"/>
  <c r="J321" i="2"/>
  <c r="F321" i="2"/>
  <c r="J349" i="2"/>
  <c r="F349" i="2"/>
  <c r="F384" i="2"/>
  <c r="J384" i="2"/>
  <c r="J413" i="2"/>
  <c r="F413" i="2"/>
  <c r="J585" i="2"/>
  <c r="F585" i="2"/>
  <c r="J357" i="2"/>
  <c r="F357" i="2"/>
  <c r="F424" i="2"/>
  <c r="J424" i="2"/>
  <c r="F558" i="2"/>
  <c r="J558" i="2"/>
  <c r="J389" i="2"/>
  <c r="F389" i="2"/>
  <c r="F466" i="2"/>
  <c r="J466" i="2"/>
  <c r="J301" i="2"/>
  <c r="F301" i="2"/>
  <c r="F358" i="2"/>
  <c r="J358" i="2"/>
  <c r="E25" i="2"/>
  <c r="E23" i="2"/>
  <c r="F39" i="2"/>
  <c r="F55" i="2"/>
  <c r="F71" i="2"/>
  <c r="F87" i="2"/>
  <c r="F103" i="2"/>
  <c r="F119" i="2"/>
  <c r="F135" i="2"/>
  <c r="J175" i="2"/>
  <c r="F175" i="2"/>
  <c r="F277" i="2"/>
  <c r="F317" i="2"/>
  <c r="J320" i="2"/>
  <c r="J332" i="2"/>
  <c r="F332" i="2"/>
  <c r="F368" i="2"/>
  <c r="F386" i="2"/>
  <c r="J501" i="2"/>
  <c r="F501" i="2"/>
  <c r="D7" i="3"/>
  <c r="F336" i="2"/>
  <c r="J336" i="2"/>
  <c r="J484" i="2"/>
  <c r="F484" i="2"/>
  <c r="J517" i="2"/>
  <c r="F517" i="2"/>
  <c r="J548" i="2"/>
  <c r="F548" i="2"/>
  <c r="F574" i="2"/>
  <c r="J574" i="2"/>
  <c r="F586" i="2"/>
  <c r="J586" i="2"/>
  <c r="H26" i="3"/>
  <c r="J159" i="2"/>
  <c r="F159" i="2"/>
  <c r="F229" i="2"/>
  <c r="F241" i="2"/>
  <c r="F284" i="2"/>
  <c r="F381" i="2"/>
  <c r="F571" i="2"/>
  <c r="J571" i="2"/>
  <c r="F596" i="2"/>
  <c r="H8" i="3"/>
  <c r="J183" i="2"/>
  <c r="F183" i="2"/>
  <c r="J226" i="2"/>
  <c r="F281" i="2"/>
  <c r="J296" i="2"/>
  <c r="F315" i="2"/>
  <c r="J315" i="2"/>
  <c r="F330" i="2"/>
  <c r="J366" i="2"/>
  <c r="J416" i="2"/>
  <c r="J422" i="2"/>
  <c r="J467" i="2"/>
  <c r="J521" i="2"/>
  <c r="F521" i="2"/>
  <c r="F531" i="2"/>
  <c r="J531" i="2"/>
  <c r="F561" i="2"/>
  <c r="F581" i="2"/>
  <c r="F584" i="2"/>
  <c r="J199" i="2"/>
  <c r="F199" i="2"/>
  <c r="J13" i="2"/>
  <c r="E14" i="2"/>
  <c r="F31" i="2"/>
  <c r="F47" i="2"/>
  <c r="F63" i="2"/>
  <c r="F79" i="2"/>
  <c r="F95" i="2"/>
  <c r="F111" i="2"/>
  <c r="F127" i="2"/>
  <c r="F143" i="2"/>
  <c r="J207" i="2"/>
  <c r="F207" i="2"/>
  <c r="J247" i="2"/>
  <c r="J266" i="2"/>
  <c r="F328" i="2"/>
  <c r="J459" i="2"/>
  <c r="J508" i="2"/>
  <c r="F508" i="2"/>
  <c r="J565" i="2"/>
  <c r="F565" i="2"/>
  <c r="J167" i="2"/>
  <c r="F167" i="2"/>
  <c r="F242" i="2"/>
  <c r="J242" i="2"/>
  <c r="J341" i="2"/>
  <c r="F341" i="2"/>
  <c r="J397" i="2"/>
  <c r="F397" i="2"/>
  <c r="J457" i="2"/>
  <c r="F457" i="2"/>
  <c r="F512" i="2"/>
  <c r="J512" i="2"/>
  <c r="J541" i="2"/>
  <c r="F541" i="2"/>
  <c r="F591" i="2"/>
  <c r="J591" i="2"/>
  <c r="A4" i="5"/>
  <c r="K5" i="3"/>
  <c r="H5" i="3"/>
  <c r="D10" i="3"/>
  <c r="H10" i="3"/>
  <c r="J191" i="2"/>
  <c r="F191" i="2"/>
  <c r="F237" i="2"/>
  <c r="F240" i="2"/>
  <c r="J394" i="2"/>
  <c r="F394" i="2"/>
  <c r="F421" i="2"/>
  <c r="F493" i="2"/>
  <c r="F532" i="2"/>
  <c r="J569" i="2"/>
  <c r="F569" i="2"/>
  <c r="J594" i="2"/>
  <c r="F597" i="2"/>
  <c r="A70" i="5"/>
  <c r="G71" i="3"/>
  <c r="E11" i="2"/>
  <c r="G11" i="2" s="1"/>
  <c r="J151" i="2"/>
  <c r="F151" i="2"/>
  <c r="J215" i="2"/>
  <c r="F215" i="2"/>
  <c r="J267" i="2"/>
  <c r="F283" i="2"/>
  <c r="J283" i="2"/>
  <c r="J304" i="2"/>
  <c r="F304" i="2"/>
  <c r="J362" i="2"/>
  <c r="F362" i="2"/>
  <c r="F400" i="2"/>
  <c r="J480" i="2"/>
  <c r="F497" i="2"/>
  <c r="F506" i="2"/>
  <c r="J522" i="2"/>
  <c r="H6" i="3"/>
  <c r="A17" i="5"/>
  <c r="H18" i="3"/>
  <c r="A63" i="5"/>
  <c r="D64" i="3"/>
  <c r="F528" i="2"/>
  <c r="H28" i="3"/>
  <c r="F588" i="2"/>
  <c r="G39" i="3"/>
  <c r="I11" i="3"/>
  <c r="F258" i="2"/>
  <c r="J258" i="2"/>
  <c r="F11" i="2"/>
  <c r="J11" i="2"/>
  <c r="F25" i="2"/>
  <c r="J25" i="2"/>
  <c r="G25" i="2"/>
  <c r="F73" i="2"/>
  <c r="J73" i="2"/>
  <c r="F105" i="2"/>
  <c r="J105" i="2"/>
  <c r="F137" i="2"/>
  <c r="J137" i="2"/>
  <c r="F169" i="2"/>
  <c r="J169" i="2"/>
  <c r="F217" i="2"/>
  <c r="J217" i="2"/>
  <c r="F21" i="2"/>
  <c r="G21" i="2" s="1"/>
  <c r="J21" i="2"/>
  <c r="F5" i="2"/>
  <c r="J5" i="2"/>
  <c r="G5" i="2"/>
  <c r="F318" i="2"/>
  <c r="J318" i="2"/>
  <c r="F41" i="2"/>
  <c r="J41" i="2"/>
  <c r="F57" i="2"/>
  <c r="J57" i="2"/>
  <c r="F185" i="2"/>
  <c r="J185" i="2"/>
  <c r="G23" i="2"/>
  <c r="F23" i="2"/>
  <c r="J23" i="2"/>
  <c r="F33" i="2"/>
  <c r="J33" i="2"/>
  <c r="F65" i="2"/>
  <c r="J65" i="2"/>
  <c r="F97" i="2"/>
  <c r="J97" i="2"/>
  <c r="F145" i="2"/>
  <c r="J145" i="2"/>
  <c r="F161" i="2"/>
  <c r="J161" i="2"/>
  <c r="F193" i="2"/>
  <c r="J193" i="2"/>
  <c r="F222" i="2"/>
  <c r="J222" i="2"/>
  <c r="F287" i="2"/>
  <c r="J287" i="2"/>
  <c r="F527" i="2"/>
  <c r="J527" i="2"/>
  <c r="G14" i="2"/>
  <c r="F14" i="2"/>
  <c r="J14" i="2"/>
  <c r="F89" i="2"/>
  <c r="J89" i="2"/>
  <c r="F121" i="2"/>
  <c r="J121" i="2"/>
  <c r="F153" i="2"/>
  <c r="J153" i="2"/>
  <c r="F201" i="2"/>
  <c r="J201" i="2"/>
  <c r="F49" i="2"/>
  <c r="J49" i="2"/>
  <c r="F81" i="2"/>
  <c r="J81" i="2"/>
  <c r="F113" i="2"/>
  <c r="J113" i="2"/>
  <c r="F129" i="2"/>
  <c r="J129" i="2"/>
  <c r="F177" i="2"/>
  <c r="J177" i="2"/>
  <c r="G3" i="2"/>
  <c r="J3" i="2"/>
  <c r="F3" i="2"/>
  <c r="F20" i="2"/>
  <c r="J20" i="2"/>
  <c r="G20" i="2"/>
  <c r="F322" i="2"/>
  <c r="J322" i="2"/>
  <c r="F209" i="2"/>
  <c r="J209" i="2"/>
  <c r="F494" i="2"/>
  <c r="J494" i="2"/>
  <c r="F254" i="2"/>
  <c r="J254" i="2"/>
  <c r="F498" i="2"/>
  <c r="J498" i="2"/>
  <c r="F562" i="2"/>
  <c r="J562" i="2"/>
  <c r="J273" i="2"/>
  <c r="F273" i="2"/>
  <c r="F286" i="2"/>
  <c r="J286" i="2"/>
  <c r="F302" i="2"/>
  <c r="J302" i="2"/>
  <c r="F335" i="2"/>
  <c r="J335" i="2"/>
  <c r="J353" i="2"/>
  <c r="F353" i="2"/>
  <c r="J364" i="2"/>
  <c r="F364" i="2"/>
  <c r="F379" i="2"/>
  <c r="J379" i="2"/>
  <c r="F415" i="2"/>
  <c r="J415" i="2"/>
  <c r="F478" i="2"/>
  <c r="J478" i="2"/>
  <c r="J556" i="2"/>
  <c r="F556" i="2"/>
  <c r="F583" i="2"/>
  <c r="J583" i="2"/>
  <c r="F29" i="2"/>
  <c r="F38" i="2"/>
  <c r="F45" i="2"/>
  <c r="F54" i="2"/>
  <c r="F68" i="2"/>
  <c r="F77" i="2"/>
  <c r="F86" i="2"/>
  <c r="F93" i="2"/>
  <c r="F100" i="2"/>
  <c r="F109" i="2"/>
  <c r="F118" i="2"/>
  <c r="F125" i="2"/>
  <c r="F134" i="2"/>
  <c r="F148" i="2"/>
  <c r="F164" i="2"/>
  <c r="F180" i="2"/>
  <c r="F189" i="2"/>
  <c r="F198" i="2"/>
  <c r="F235" i="2"/>
  <c r="J235" i="2"/>
  <c r="F256" i="2"/>
  <c r="J289" i="2"/>
  <c r="F289" i="2"/>
  <c r="F310" i="2"/>
  <c r="J310" i="2"/>
  <c r="F359" i="2"/>
  <c r="J359" i="2"/>
  <c r="J425" i="2"/>
  <c r="F425" i="2"/>
  <c r="J436" i="2"/>
  <c r="F436" i="2"/>
  <c r="J476" i="2"/>
  <c r="F476" i="2"/>
  <c r="F496" i="2"/>
  <c r="F535" i="2"/>
  <c r="J535" i="2"/>
  <c r="F575" i="2"/>
  <c r="J575" i="2"/>
  <c r="G4" i="2"/>
  <c r="J7" i="2"/>
  <c r="F18" i="2"/>
  <c r="J27" i="2"/>
  <c r="J32" i="2"/>
  <c r="F32" i="2"/>
  <c r="J34" i="2"/>
  <c r="J43" i="2"/>
  <c r="J48" i="2"/>
  <c r="F48" i="2"/>
  <c r="J50" i="2"/>
  <c r="J59" i="2"/>
  <c r="J64" i="2"/>
  <c r="F64" i="2"/>
  <c r="J66" i="2"/>
  <c r="J75" i="2"/>
  <c r="J80" i="2"/>
  <c r="F80" i="2"/>
  <c r="J82" i="2"/>
  <c r="J91" i="2"/>
  <c r="J96" i="2"/>
  <c r="F96" i="2"/>
  <c r="J98" i="2"/>
  <c r="J107" i="2"/>
  <c r="J112" i="2"/>
  <c r="F112" i="2"/>
  <c r="J114" i="2"/>
  <c r="J123" i="2"/>
  <c r="J128" i="2"/>
  <c r="F128" i="2"/>
  <c r="J130" i="2"/>
  <c r="J139" i="2"/>
  <c r="J144" i="2"/>
  <c r="F144" i="2"/>
  <c r="J146" i="2"/>
  <c r="J155" i="2"/>
  <c r="J160" i="2"/>
  <c r="F160" i="2"/>
  <c r="J162" i="2"/>
  <c r="J171" i="2"/>
  <c r="J176" i="2"/>
  <c r="F176" i="2"/>
  <c r="J178" i="2"/>
  <c r="J187" i="2"/>
  <c r="J192" i="2"/>
  <c r="F192" i="2"/>
  <c r="J194" i="2"/>
  <c r="J203" i="2"/>
  <c r="J208" i="2"/>
  <c r="F208" i="2"/>
  <c r="J210" i="2"/>
  <c r="F227" i="2"/>
  <c r="J227" i="2"/>
  <c r="J232" i="2"/>
  <c r="F238" i="2"/>
  <c r="J238" i="2"/>
  <c r="F271" i="2"/>
  <c r="J271" i="2"/>
  <c r="J294" i="2"/>
  <c r="J313" i="2"/>
  <c r="F313" i="2"/>
  <c r="J316" i="2"/>
  <c r="F316" i="2"/>
  <c r="F326" i="2"/>
  <c r="J326" i="2"/>
  <c r="J333" i="2"/>
  <c r="F333" i="2"/>
  <c r="F346" i="2"/>
  <c r="F367" i="2"/>
  <c r="J367" i="2"/>
  <c r="J369" i="2"/>
  <c r="F369" i="2"/>
  <c r="J374" i="2"/>
  <c r="J380" i="2"/>
  <c r="F380" i="2"/>
  <c r="F395" i="2"/>
  <c r="J395" i="2"/>
  <c r="F410" i="2"/>
  <c r="F431" i="2"/>
  <c r="J431" i="2"/>
  <c r="J433" i="2"/>
  <c r="F433" i="2"/>
  <c r="J438" i="2"/>
  <c r="J444" i="2"/>
  <c r="F444" i="2"/>
  <c r="J458" i="2"/>
  <c r="J461" i="2"/>
  <c r="F461" i="2"/>
  <c r="J463" i="2"/>
  <c r="J470" i="2"/>
  <c r="F486" i="2"/>
  <c r="J486" i="2"/>
  <c r="J491" i="2"/>
  <c r="J510" i="2"/>
  <c r="J513" i="2"/>
  <c r="F513" i="2"/>
  <c r="J518" i="2"/>
  <c r="J538" i="2"/>
  <c r="F538" i="2"/>
  <c r="F566" i="2"/>
  <c r="J566" i="2"/>
  <c r="F578" i="2"/>
  <c r="J595" i="2"/>
  <c r="J600" i="2"/>
  <c r="E118" i="3"/>
  <c r="E110" i="3"/>
  <c r="E102" i="3"/>
  <c r="F3" i="5"/>
  <c r="E120" i="3"/>
  <c r="E112" i="3"/>
  <c r="E104" i="3"/>
  <c r="E96" i="3"/>
  <c r="E3" i="4"/>
  <c r="E98" i="3"/>
  <c r="E90" i="3"/>
  <c r="E119" i="3"/>
  <c r="E111" i="3"/>
  <c r="E103" i="3"/>
  <c r="E95" i="3"/>
  <c r="E113" i="3"/>
  <c r="E87" i="3"/>
  <c r="E79" i="3"/>
  <c r="E71" i="3"/>
  <c r="E63" i="3"/>
  <c r="E55" i="3"/>
  <c r="E47" i="3"/>
  <c r="E39" i="3"/>
  <c r="E68" i="3"/>
  <c r="E60" i="3"/>
  <c r="E52" i="3"/>
  <c r="E44" i="3"/>
  <c r="E36" i="3"/>
  <c r="E28" i="3"/>
  <c r="E20" i="3"/>
  <c r="E105" i="3"/>
  <c r="E92" i="3"/>
  <c r="E86" i="3"/>
  <c r="E78" i="3"/>
  <c r="E70" i="3"/>
  <c r="E62" i="3"/>
  <c r="E54" i="3"/>
  <c r="E46" i="3"/>
  <c r="E38" i="3"/>
  <c r="E30" i="3"/>
  <c r="E22" i="3"/>
  <c r="E97" i="3"/>
  <c r="E89" i="3"/>
  <c r="E80" i="3"/>
  <c r="E72" i="3"/>
  <c r="E85" i="3"/>
  <c r="E53" i="3"/>
  <c r="E23" i="3"/>
  <c r="E121" i="3"/>
  <c r="E21" i="3"/>
  <c r="E77" i="3"/>
  <c r="E45" i="3"/>
  <c r="E29" i="3"/>
  <c r="E69" i="3"/>
  <c r="E37" i="3"/>
  <c r="E14" i="3"/>
  <c r="E12" i="3"/>
  <c r="E61" i="3"/>
  <c r="E17" i="3"/>
  <c r="E11" i="3"/>
  <c r="E6" i="3"/>
  <c r="F219" i="2"/>
  <c r="J219" i="2"/>
  <c r="F351" i="2"/>
  <c r="J351" i="2"/>
  <c r="J417" i="2"/>
  <c r="F417" i="2"/>
  <c r="J428" i="2"/>
  <c r="F428" i="2"/>
  <c r="F443" i="2"/>
  <c r="J443" i="2"/>
  <c r="J485" i="2"/>
  <c r="F485" i="2"/>
  <c r="F488" i="2"/>
  <c r="J488" i="2"/>
  <c r="J553" i="2"/>
  <c r="F553" i="2"/>
  <c r="F4" i="2"/>
  <c r="G7" i="2"/>
  <c r="F36" i="2"/>
  <c r="F52" i="2"/>
  <c r="F61" i="2"/>
  <c r="F70" i="2"/>
  <c r="F84" i="2"/>
  <c r="F102" i="2"/>
  <c r="F116" i="2"/>
  <c r="F132" i="2"/>
  <c r="F141" i="2"/>
  <c r="F150" i="2"/>
  <c r="F157" i="2"/>
  <c r="F166" i="2"/>
  <c r="F173" i="2"/>
  <c r="F182" i="2"/>
  <c r="F196" i="2"/>
  <c r="F205" i="2"/>
  <c r="F212" i="2"/>
  <c r="F214" i="2"/>
  <c r="J245" i="2"/>
  <c r="F245" i="2"/>
  <c r="F248" i="2"/>
  <c r="J248" i="2"/>
  <c r="F279" i="2"/>
  <c r="J279" i="2"/>
  <c r="J300" i="2"/>
  <c r="F300" i="2"/>
  <c r="F338" i="2"/>
  <c r="J361" i="2"/>
  <c r="F361" i="2"/>
  <c r="J372" i="2"/>
  <c r="F372" i="2"/>
  <c r="F387" i="2"/>
  <c r="J387" i="2"/>
  <c r="F402" i="2"/>
  <c r="F423" i="2"/>
  <c r="J423" i="2"/>
  <c r="F451" i="2"/>
  <c r="J451" i="2"/>
  <c r="J516" i="2"/>
  <c r="F516" i="2"/>
  <c r="F570" i="2"/>
  <c r="J593" i="2"/>
  <c r="F593" i="2"/>
  <c r="E8" i="2"/>
  <c r="F13" i="2"/>
  <c r="E17" i="2"/>
  <c r="J18" i="2"/>
  <c r="F22" i="2"/>
  <c r="G22" i="2" s="1"/>
  <c r="F220" i="2"/>
  <c r="F225" i="2"/>
  <c r="J236" i="2"/>
  <c r="F236" i="2"/>
  <c r="F246" i="2"/>
  <c r="J246" i="2"/>
  <c r="J251" i="2"/>
  <c r="F274" i="2"/>
  <c r="F297" i="2"/>
  <c r="F339" i="2"/>
  <c r="J339" i="2"/>
  <c r="F375" i="2"/>
  <c r="J375" i="2"/>
  <c r="J377" i="2"/>
  <c r="F377" i="2"/>
  <c r="J382" i="2"/>
  <c r="J388" i="2"/>
  <c r="F388" i="2"/>
  <c r="F403" i="2"/>
  <c r="J403" i="2"/>
  <c r="F418" i="2"/>
  <c r="F439" i="2"/>
  <c r="J439" i="2"/>
  <c r="J441" i="2"/>
  <c r="F441" i="2"/>
  <c r="J446" i="2"/>
  <c r="J452" i="2"/>
  <c r="F452" i="2"/>
  <c r="F473" i="2"/>
  <c r="J489" i="2"/>
  <c r="F489" i="2"/>
  <c r="J492" i="2"/>
  <c r="F492" i="2"/>
  <c r="F519" i="2"/>
  <c r="J519" i="2"/>
  <c r="F533" i="2"/>
  <c r="F554" i="2"/>
  <c r="F564" i="2"/>
  <c r="J573" i="2"/>
  <c r="F573" i="2"/>
  <c r="F447" i="2"/>
  <c r="J447" i="2"/>
  <c r="J529" i="2"/>
  <c r="F529" i="2"/>
  <c r="F579" i="2"/>
  <c r="J579" i="2"/>
  <c r="F2" i="2"/>
  <c r="F28" i="2"/>
  <c r="F37" i="2"/>
  <c r="F53" i="2"/>
  <c r="F94" i="2"/>
  <c r="F101" i="2"/>
  <c r="F110" i="2"/>
  <c r="F117" i="2"/>
  <c r="F124" i="2"/>
  <c r="F140" i="2"/>
  <c r="F174" i="2"/>
  <c r="F190" i="2"/>
  <c r="F197" i="2"/>
  <c r="F204" i="2"/>
  <c r="F213" i="2"/>
  <c r="F233" i="2"/>
  <c r="F275" i="2"/>
  <c r="J275" i="2"/>
  <c r="J298" i="2"/>
  <c r="F298" i="2"/>
  <c r="F314" i="2"/>
  <c r="J340" i="2"/>
  <c r="F340" i="2"/>
  <c r="F355" i="2"/>
  <c r="J355" i="2"/>
  <c r="F370" i="2"/>
  <c r="F391" i="2"/>
  <c r="J391" i="2"/>
  <c r="J393" i="2"/>
  <c r="F393" i="2"/>
  <c r="J404" i="2"/>
  <c r="F404" i="2"/>
  <c r="F419" i="2"/>
  <c r="J419" i="2"/>
  <c r="F434" i="2"/>
  <c r="F455" i="2"/>
  <c r="J455" i="2"/>
  <c r="J474" i="2"/>
  <c r="F474" i="2"/>
  <c r="F502" i="2"/>
  <c r="J502" i="2"/>
  <c r="F514" i="2"/>
  <c r="F542" i="2"/>
  <c r="J542" i="2"/>
  <c r="J549" i="2"/>
  <c r="F549" i="2"/>
  <c r="F552" i="2"/>
  <c r="J552" i="2"/>
  <c r="J228" i="2"/>
  <c r="F228" i="2"/>
  <c r="J252" i="2"/>
  <c r="F252" i="2"/>
  <c r="F262" i="2"/>
  <c r="J262" i="2"/>
  <c r="F319" i="2"/>
  <c r="J319" i="2"/>
  <c r="F383" i="2"/>
  <c r="J383" i="2"/>
  <c r="J396" i="2"/>
  <c r="F396" i="2"/>
  <c r="F471" i="2"/>
  <c r="J471" i="2"/>
  <c r="F511" i="2"/>
  <c r="J511" i="2"/>
  <c r="G15" i="2"/>
  <c r="G24" i="2"/>
  <c r="F44" i="2"/>
  <c r="F60" i="2"/>
  <c r="F69" i="2"/>
  <c r="F78" i="2"/>
  <c r="F108" i="2"/>
  <c r="F149" i="2"/>
  <c r="F156" i="2"/>
  <c r="F10" i="2"/>
  <c r="J15" i="2"/>
  <c r="J24" i="2"/>
  <c r="J26" i="2"/>
  <c r="J35" i="2"/>
  <c r="J40" i="2"/>
  <c r="F40" i="2"/>
  <c r="J42" i="2"/>
  <c r="J51" i="2"/>
  <c r="J56" i="2"/>
  <c r="F56" i="2"/>
  <c r="J58" i="2"/>
  <c r="J67" i="2"/>
  <c r="J72" i="2"/>
  <c r="F72" i="2"/>
  <c r="J74" i="2"/>
  <c r="J83" i="2"/>
  <c r="J88" i="2"/>
  <c r="F88" i="2"/>
  <c r="J90" i="2"/>
  <c r="J99" i="2"/>
  <c r="J104" i="2"/>
  <c r="F104" i="2"/>
  <c r="J106" i="2"/>
  <c r="J115" i="2"/>
  <c r="J120" i="2"/>
  <c r="F120" i="2"/>
  <c r="J122" i="2"/>
  <c r="J131" i="2"/>
  <c r="J136" i="2"/>
  <c r="F136" i="2"/>
  <c r="J138" i="2"/>
  <c r="J147" i="2"/>
  <c r="J152" i="2"/>
  <c r="F152" i="2"/>
  <c r="J154" i="2"/>
  <c r="J163" i="2"/>
  <c r="J168" i="2"/>
  <c r="F168" i="2"/>
  <c r="J170" i="2"/>
  <c r="J179" i="2"/>
  <c r="J184" i="2"/>
  <c r="F184" i="2"/>
  <c r="J186" i="2"/>
  <c r="J195" i="2"/>
  <c r="J200" i="2"/>
  <c r="F200" i="2"/>
  <c r="J202" i="2"/>
  <c r="J211" i="2"/>
  <c r="J216" i="2"/>
  <c r="F216" i="2"/>
  <c r="J218" i="2"/>
  <c r="J223" i="2"/>
  <c r="F231" i="2"/>
  <c r="J231" i="2"/>
  <c r="J239" i="2"/>
  <c r="F255" i="2"/>
  <c r="J255" i="2"/>
  <c r="F260" i="2"/>
  <c r="J272" i="2"/>
  <c r="J282" i="2"/>
  <c r="J285" i="2"/>
  <c r="F285" i="2"/>
  <c r="F293" i="2"/>
  <c r="J311" i="2"/>
  <c r="J327" i="2"/>
  <c r="J334" i="2"/>
  <c r="J337" i="2"/>
  <c r="F337" i="2"/>
  <c r="J342" i="2"/>
  <c r="J348" i="2"/>
  <c r="F348" i="2"/>
  <c r="F363" i="2"/>
  <c r="J363" i="2"/>
  <c r="F378" i="2"/>
  <c r="F399" i="2"/>
  <c r="J399" i="2"/>
  <c r="J401" i="2"/>
  <c r="F401" i="2"/>
  <c r="J406" i="2"/>
  <c r="J412" i="2"/>
  <c r="F412" i="2"/>
  <c r="F427" i="2"/>
  <c r="J427" i="2"/>
  <c r="F442" i="2"/>
  <c r="F469" i="2"/>
  <c r="F490" i="2"/>
  <c r="F500" i="2"/>
  <c r="J509" i="2"/>
  <c r="F509" i="2"/>
  <c r="J540" i="2"/>
  <c r="F540" i="2"/>
  <c r="J567" i="2"/>
  <c r="J580" i="2"/>
  <c r="F580" i="2"/>
  <c r="J249" i="2"/>
  <c r="F249" i="2"/>
  <c r="J269" i="2"/>
  <c r="F269" i="2"/>
  <c r="F295" i="2"/>
  <c r="J295" i="2"/>
  <c r="F347" i="2"/>
  <c r="J347" i="2"/>
  <c r="J385" i="2"/>
  <c r="F385" i="2"/>
  <c r="F411" i="2"/>
  <c r="J411" i="2"/>
  <c r="J449" i="2"/>
  <c r="F449" i="2"/>
  <c r="F539" i="2"/>
  <c r="J539" i="2"/>
  <c r="J589" i="2"/>
  <c r="F589" i="2"/>
  <c r="F6" i="2"/>
  <c r="G19" i="2"/>
  <c r="G26" i="2"/>
  <c r="F30" i="2"/>
  <c r="F46" i="2"/>
  <c r="F62" i="2"/>
  <c r="F76" i="2"/>
  <c r="F85" i="2"/>
  <c r="F92" i="2"/>
  <c r="F126" i="2"/>
  <c r="F133" i="2"/>
  <c r="F142" i="2"/>
  <c r="F158" i="2"/>
  <c r="F165" i="2"/>
  <c r="F172" i="2"/>
  <c r="F181" i="2"/>
  <c r="F188" i="2"/>
  <c r="F206" i="2"/>
  <c r="G2" i="2"/>
  <c r="G6" i="2"/>
  <c r="E9" i="2"/>
  <c r="J10" i="2"/>
  <c r="F12" i="2"/>
  <c r="G12" i="2" s="1"/>
  <c r="E16" i="2"/>
  <c r="J19" i="2"/>
  <c r="J234" i="2"/>
  <c r="F234" i="2"/>
  <c r="F250" i="2"/>
  <c r="J276" i="2"/>
  <c r="F276" i="2"/>
  <c r="F299" i="2"/>
  <c r="J299" i="2"/>
  <c r="J306" i="2"/>
  <c r="J309" i="2"/>
  <c r="F309" i="2"/>
  <c r="F312" i="2"/>
  <c r="J312" i="2"/>
  <c r="F343" i="2"/>
  <c r="J343" i="2"/>
  <c r="J345" i="2"/>
  <c r="F345" i="2"/>
  <c r="J350" i="2"/>
  <c r="J356" i="2"/>
  <c r="F356" i="2"/>
  <c r="F371" i="2"/>
  <c r="J371" i="2"/>
  <c r="F407" i="2"/>
  <c r="J407" i="2"/>
  <c r="J409" i="2"/>
  <c r="F409" i="2"/>
  <c r="J414" i="2"/>
  <c r="J420" i="2"/>
  <c r="F420" i="2"/>
  <c r="F435" i="2"/>
  <c r="J435" i="2"/>
  <c r="J465" i="2"/>
  <c r="F465" i="2"/>
  <c r="F475" i="2"/>
  <c r="J475" i="2"/>
  <c r="J487" i="2"/>
  <c r="F515" i="2"/>
  <c r="J515" i="2"/>
  <c r="J525" i="2"/>
  <c r="F525" i="2"/>
  <c r="J534" i="2"/>
  <c r="F550" i="2"/>
  <c r="J550" i="2"/>
  <c r="J555" i="2"/>
  <c r="J577" i="2"/>
  <c r="F577" i="2"/>
  <c r="J582" i="2"/>
  <c r="B119" i="3"/>
  <c r="B111" i="3"/>
  <c r="B121" i="3"/>
  <c r="B113" i="3"/>
  <c r="B105" i="3"/>
  <c r="B97" i="3"/>
  <c r="B118" i="3"/>
  <c r="B110" i="3"/>
  <c r="B102" i="3"/>
  <c r="C3" i="5"/>
  <c r="B120" i="3"/>
  <c r="B112" i="3"/>
  <c r="B104" i="3"/>
  <c r="B96" i="3"/>
  <c r="B106" i="3"/>
  <c r="B88" i="3"/>
  <c r="B80" i="3"/>
  <c r="B72" i="3"/>
  <c r="B64" i="3"/>
  <c r="B56" i="3"/>
  <c r="B48" i="3"/>
  <c r="B40" i="3"/>
  <c r="B98" i="3"/>
  <c r="B82" i="3"/>
  <c r="B74" i="3"/>
  <c r="B42" i="3"/>
  <c r="B34" i="3"/>
  <c r="B26" i="3"/>
  <c r="B122" i="3"/>
  <c r="B84" i="3"/>
  <c r="B76" i="3"/>
  <c r="B68" i="3"/>
  <c r="B60" i="3"/>
  <c r="B52" i="3"/>
  <c r="B44" i="3"/>
  <c r="B36" i="3"/>
  <c r="B90" i="3"/>
  <c r="B78" i="3"/>
  <c r="B46" i="3"/>
  <c r="B12" i="3"/>
  <c r="B114" i="3"/>
  <c r="B28" i="3"/>
  <c r="B70" i="3"/>
  <c r="B38" i="3"/>
  <c r="B18" i="3"/>
  <c r="B62" i="3"/>
  <c r="B24" i="3"/>
  <c r="B3" i="4"/>
  <c r="B22" i="3"/>
  <c r="B86" i="3"/>
  <c r="B54" i="3"/>
  <c r="B32" i="3"/>
  <c r="B16" i="3"/>
  <c r="B14" i="3"/>
  <c r="B89" i="3"/>
  <c r="B30" i="3"/>
  <c r="B20" i="3"/>
  <c r="B13" i="3"/>
  <c r="J119" i="3"/>
  <c r="J111" i="3"/>
  <c r="J121" i="3"/>
  <c r="J113" i="3"/>
  <c r="J105" i="3"/>
  <c r="J97" i="3"/>
  <c r="J118" i="3"/>
  <c r="J110" i="3"/>
  <c r="J102" i="3"/>
  <c r="K3" i="5"/>
  <c r="J120" i="3"/>
  <c r="J112" i="3"/>
  <c r="J104" i="3"/>
  <c r="J96" i="3"/>
  <c r="J106" i="3"/>
  <c r="J89" i="3"/>
  <c r="J80" i="3"/>
  <c r="J72" i="3"/>
  <c r="J64" i="3"/>
  <c r="J56" i="3"/>
  <c r="J48" i="3"/>
  <c r="J40" i="3"/>
  <c r="J98" i="3"/>
  <c r="J90" i="3"/>
  <c r="J82" i="3"/>
  <c r="J42" i="3"/>
  <c r="J34" i="3"/>
  <c r="J26" i="3"/>
  <c r="J122" i="3"/>
  <c r="J84" i="3"/>
  <c r="J76" i="3"/>
  <c r="J68" i="3"/>
  <c r="J60" i="3"/>
  <c r="J52" i="3"/>
  <c r="J44" i="3"/>
  <c r="J36" i="3"/>
  <c r="J3" i="4"/>
  <c r="J114" i="3"/>
  <c r="J14" i="3"/>
  <c r="J70" i="3"/>
  <c r="J38" i="3"/>
  <c r="J24" i="3"/>
  <c r="J22" i="3"/>
  <c r="J16" i="3"/>
  <c r="J12" i="3"/>
  <c r="J62" i="3"/>
  <c r="J32" i="3"/>
  <c r="J10" i="3"/>
  <c r="J30" i="3"/>
  <c r="J20" i="3"/>
  <c r="J86" i="3"/>
  <c r="J54" i="3"/>
  <c r="J28" i="3"/>
  <c r="J18" i="3"/>
  <c r="J78" i="3"/>
  <c r="J46" i="3"/>
  <c r="J5" i="3"/>
  <c r="J6" i="3"/>
  <c r="J7" i="3"/>
  <c r="J523" i="2"/>
  <c r="J587" i="2"/>
  <c r="C113" i="3"/>
  <c r="C105" i="3"/>
  <c r="C97" i="3"/>
  <c r="C118" i="3"/>
  <c r="C110" i="3"/>
  <c r="C102" i="3"/>
  <c r="C94" i="3"/>
  <c r="D3" i="5"/>
  <c r="C3" i="4"/>
  <c r="C106" i="3"/>
  <c r="C98" i="3"/>
  <c r="C103" i="3"/>
  <c r="C85" i="3"/>
  <c r="C77" i="3"/>
  <c r="C69" i="3"/>
  <c r="C61" i="3"/>
  <c r="C53" i="3"/>
  <c r="C45" i="3"/>
  <c r="C37" i="3"/>
  <c r="C95" i="3"/>
  <c r="C119" i="3"/>
  <c r="C84" i="3"/>
  <c r="C76" i="3"/>
  <c r="C68" i="3"/>
  <c r="C60" i="3"/>
  <c r="C52" i="3"/>
  <c r="C44" i="3"/>
  <c r="C36" i="3"/>
  <c r="C28" i="3"/>
  <c r="C20" i="3"/>
  <c r="C90" i="3"/>
  <c r="C111" i="3"/>
  <c r="C89" i="3"/>
  <c r="C86" i="3"/>
  <c r="C78" i="3"/>
  <c r="C70" i="3"/>
  <c r="C62" i="3"/>
  <c r="C54" i="3"/>
  <c r="C46" i="3"/>
  <c r="C38" i="3"/>
  <c r="C30" i="3"/>
  <c r="C22" i="3"/>
  <c r="C14" i="3"/>
  <c r="C17" i="3"/>
  <c r="C11" i="3"/>
  <c r="C10" i="3"/>
  <c r="C93" i="3"/>
  <c r="C67" i="3"/>
  <c r="C21" i="3"/>
  <c r="C59" i="3"/>
  <c r="C29" i="3"/>
  <c r="C83" i="3"/>
  <c r="C51" i="3"/>
  <c r="C75" i="3"/>
  <c r="C43" i="3"/>
  <c r="C25" i="3"/>
  <c r="C12" i="3"/>
  <c r="K113" i="3"/>
  <c r="K105" i="3"/>
  <c r="K97" i="3"/>
  <c r="K118" i="3"/>
  <c r="K110" i="3"/>
  <c r="K102" i="3"/>
  <c r="K94" i="3"/>
  <c r="L3" i="5"/>
  <c r="K3" i="4"/>
  <c r="K98" i="3"/>
  <c r="K89" i="3"/>
  <c r="K95" i="3"/>
  <c r="K88" i="3"/>
  <c r="K85" i="3"/>
  <c r="K77" i="3"/>
  <c r="K69" i="3"/>
  <c r="K61" i="3"/>
  <c r="K53" i="3"/>
  <c r="K45" i="3"/>
  <c r="K37" i="3"/>
  <c r="K90" i="3"/>
  <c r="K119" i="3"/>
  <c r="K84" i="3"/>
  <c r="K76" i="3"/>
  <c r="K68" i="3"/>
  <c r="K60" i="3"/>
  <c r="K52" i="3"/>
  <c r="K44" i="3"/>
  <c r="K36" i="3"/>
  <c r="K28" i="3"/>
  <c r="K20" i="3"/>
  <c r="K111" i="3"/>
  <c r="K86" i="3"/>
  <c r="K78" i="3"/>
  <c r="K70" i="3"/>
  <c r="K62" i="3"/>
  <c r="K54" i="3"/>
  <c r="K46" i="3"/>
  <c r="K38" i="3"/>
  <c r="K30" i="3"/>
  <c r="K22" i="3"/>
  <c r="K14" i="3"/>
  <c r="K67" i="3"/>
  <c r="K29" i="3"/>
  <c r="K12" i="3"/>
  <c r="K59" i="3"/>
  <c r="K83" i="3"/>
  <c r="K51" i="3"/>
  <c r="K17" i="3"/>
  <c r="K103" i="3"/>
  <c r="K75" i="3"/>
  <c r="K43" i="3"/>
  <c r="K21" i="3"/>
  <c r="J8" i="3"/>
  <c r="K11" i="3"/>
  <c r="F221" i="2"/>
  <c r="F261" i="2"/>
  <c r="F265" i="2"/>
  <c r="F288" i="2"/>
  <c r="F292" i="2"/>
  <c r="F325" i="2"/>
  <c r="F329" i="2"/>
  <c r="K25" i="3"/>
  <c r="J259" i="2"/>
  <c r="J323" i="2"/>
  <c r="J462" i="2"/>
  <c r="J495" i="2"/>
  <c r="J499" i="2"/>
  <c r="J526" i="2"/>
  <c r="J559" i="2"/>
  <c r="J563" i="2"/>
  <c r="J590" i="2"/>
  <c r="G3" i="5"/>
  <c r="F3" i="4"/>
  <c r="F98" i="3"/>
  <c r="F116" i="3"/>
  <c r="F108" i="3"/>
  <c r="F100" i="3"/>
  <c r="F113" i="3"/>
  <c r="F105" i="3"/>
  <c r="F97" i="3"/>
  <c r="F110" i="3"/>
  <c r="F84" i="3"/>
  <c r="F76" i="3"/>
  <c r="F68" i="3"/>
  <c r="F60" i="3"/>
  <c r="F52" i="3"/>
  <c r="F44" i="3"/>
  <c r="F102" i="3"/>
  <c r="F92" i="3"/>
  <c r="F86" i="3"/>
  <c r="F78" i="3"/>
  <c r="F70" i="3"/>
  <c r="F62" i="3"/>
  <c r="F54" i="3"/>
  <c r="F46" i="3"/>
  <c r="F38" i="3"/>
  <c r="F30" i="3"/>
  <c r="F22" i="3"/>
  <c r="F94" i="3"/>
  <c r="F89" i="3"/>
  <c r="F88" i="3"/>
  <c r="F80" i="3"/>
  <c r="F72" i="3"/>
  <c r="F64" i="3"/>
  <c r="F56" i="3"/>
  <c r="F48" i="3"/>
  <c r="F40" i="3"/>
  <c r="F118" i="3"/>
  <c r="F28" i="3"/>
  <c r="F18" i="3"/>
  <c r="F74" i="3"/>
  <c r="F42" i="3"/>
  <c r="F26" i="3"/>
  <c r="F24" i="3"/>
  <c r="F66" i="3"/>
  <c r="F14" i="3"/>
  <c r="F32" i="3"/>
  <c r="F16" i="3"/>
  <c r="F12" i="3"/>
  <c r="F58" i="3"/>
  <c r="F34" i="3"/>
  <c r="F20" i="3"/>
  <c r="F11" i="3"/>
  <c r="F10" i="3"/>
  <c r="F82" i="3"/>
  <c r="F50" i="3"/>
  <c r="F36" i="3"/>
  <c r="F6" i="3"/>
  <c r="K9" i="3"/>
  <c r="J13" i="3"/>
  <c r="J599" i="2"/>
  <c r="A14" i="5"/>
  <c r="F15" i="3"/>
  <c r="D15" i="3"/>
  <c r="H15" i="3"/>
  <c r="A26" i="5"/>
  <c r="J27" i="3"/>
  <c r="B27" i="3"/>
  <c r="H27" i="3"/>
  <c r="G27" i="3"/>
  <c r="F27" i="3"/>
  <c r="D27" i="3"/>
  <c r="E34" i="3"/>
  <c r="D121" i="3"/>
  <c r="D113" i="3"/>
  <c r="D105" i="3"/>
  <c r="D89" i="3"/>
  <c r="D118" i="3"/>
  <c r="D110" i="3"/>
  <c r="D102" i="3"/>
  <c r="D94" i="3"/>
  <c r="D123" i="3"/>
  <c r="E3" i="5"/>
  <c r="D120" i="3"/>
  <c r="D112" i="3"/>
  <c r="D104" i="3"/>
  <c r="D3" i="4"/>
  <c r="D122" i="3"/>
  <c r="D114" i="3"/>
  <c r="D106" i="3"/>
  <c r="D98" i="3"/>
  <c r="D119" i="3"/>
  <c r="D111" i="3"/>
  <c r="D103" i="3"/>
  <c r="D95" i="3"/>
  <c r="D124" i="3"/>
  <c r="D82" i="3"/>
  <c r="D74" i="3"/>
  <c r="D66" i="3"/>
  <c r="D58" i="3"/>
  <c r="D50" i="3"/>
  <c r="D42" i="3"/>
  <c r="D116" i="3"/>
  <c r="D84" i="3"/>
  <c r="D76" i="3"/>
  <c r="D68" i="3"/>
  <c r="D60" i="3"/>
  <c r="D52" i="3"/>
  <c r="D44" i="3"/>
  <c r="D36" i="3"/>
  <c r="D28" i="3"/>
  <c r="D20" i="3"/>
  <c r="D108" i="3"/>
  <c r="D92" i="3"/>
  <c r="D90" i="3"/>
  <c r="D86" i="3"/>
  <c r="D78" i="3"/>
  <c r="D70" i="3"/>
  <c r="D62" i="3"/>
  <c r="D54" i="3"/>
  <c r="D46" i="3"/>
  <c r="D38" i="3"/>
  <c r="D100" i="3"/>
  <c r="J4" i="5"/>
  <c r="L4" i="5"/>
  <c r="K4" i="5"/>
  <c r="I4" i="5"/>
  <c r="H4" i="5"/>
  <c r="I5" i="3"/>
  <c r="G6" i="3"/>
  <c r="G8" i="3"/>
  <c r="D12" i="3"/>
  <c r="C13" i="3"/>
  <c r="B15" i="3"/>
  <c r="G17" i="3"/>
  <c r="I23" i="3"/>
  <c r="G25" i="3"/>
  <c r="C27" i="3"/>
  <c r="D30" i="3"/>
  <c r="D34" i="3"/>
  <c r="H36" i="3"/>
  <c r="A64" i="5"/>
  <c r="H65" i="3"/>
  <c r="G65" i="3"/>
  <c r="F65" i="3"/>
  <c r="E65" i="3"/>
  <c r="D65" i="3"/>
  <c r="K65" i="3"/>
  <c r="C65" i="3"/>
  <c r="J65" i="3"/>
  <c r="B65" i="3"/>
  <c r="H68" i="3"/>
  <c r="E13" i="3"/>
  <c r="D14" i="3"/>
  <c r="C15" i="3"/>
  <c r="D16" i="3"/>
  <c r="A18" i="5"/>
  <c r="J19" i="3"/>
  <c r="B19" i="3"/>
  <c r="H19" i="3"/>
  <c r="G19" i="3"/>
  <c r="F19" i="3"/>
  <c r="D19" i="3"/>
  <c r="H20" i="3"/>
  <c r="I25" i="3"/>
  <c r="E27" i="3"/>
  <c r="H30" i="3"/>
  <c r="D32" i="3"/>
  <c r="D40" i="3"/>
  <c r="G47" i="3"/>
  <c r="I65" i="3"/>
  <c r="D72" i="3"/>
  <c r="I91" i="3"/>
  <c r="H96" i="3"/>
  <c r="I10" i="3"/>
  <c r="H11" i="3"/>
  <c r="G13" i="3"/>
  <c r="E15" i="3"/>
  <c r="C19" i="3"/>
  <c r="D22" i="3"/>
  <c r="I27" i="3"/>
  <c r="A34" i="5"/>
  <c r="J35" i="3"/>
  <c r="B35" i="3"/>
  <c r="H35" i="3"/>
  <c r="G35" i="3"/>
  <c r="F35" i="3"/>
  <c r="E35" i="3"/>
  <c r="D35" i="3"/>
  <c r="A40" i="5"/>
  <c r="H41" i="3"/>
  <c r="G41" i="3"/>
  <c r="F41" i="3"/>
  <c r="E41" i="3"/>
  <c r="D41" i="3"/>
  <c r="K41" i="3"/>
  <c r="C41" i="3"/>
  <c r="J41" i="3"/>
  <c r="B41" i="3"/>
  <c r="H44" i="3"/>
  <c r="A72" i="5"/>
  <c r="H73" i="3"/>
  <c r="G73" i="3"/>
  <c r="F73" i="3"/>
  <c r="E73" i="3"/>
  <c r="D73" i="3"/>
  <c r="K73" i="3"/>
  <c r="C73" i="3"/>
  <c r="J73" i="3"/>
  <c r="B73" i="3"/>
  <c r="H76" i="3"/>
  <c r="H91" i="3"/>
  <c r="H3" i="5"/>
  <c r="G120" i="3"/>
  <c r="G112" i="3"/>
  <c r="G3" i="4"/>
  <c r="G122" i="3"/>
  <c r="G114" i="3"/>
  <c r="G106" i="3"/>
  <c r="G98" i="3"/>
  <c r="G90" i="3"/>
  <c r="G119" i="3"/>
  <c r="G103" i="3"/>
  <c r="G121" i="3"/>
  <c r="G113" i="3"/>
  <c r="G105" i="3"/>
  <c r="G97" i="3"/>
  <c r="G118" i="3"/>
  <c r="G110" i="3"/>
  <c r="G102" i="3"/>
  <c r="G94" i="3"/>
  <c r="G99" i="3"/>
  <c r="G123" i="3"/>
  <c r="G86" i="3"/>
  <c r="G78" i="3"/>
  <c r="G70" i="3"/>
  <c r="G62" i="3"/>
  <c r="G54" i="3"/>
  <c r="G46" i="3"/>
  <c r="G38" i="3"/>
  <c r="G30" i="3"/>
  <c r="G22" i="3"/>
  <c r="G89" i="3"/>
  <c r="G115" i="3"/>
  <c r="G80" i="3"/>
  <c r="G72" i="3"/>
  <c r="G64" i="3"/>
  <c r="G56" i="3"/>
  <c r="G48" i="3"/>
  <c r="G40" i="3"/>
  <c r="G32" i="3"/>
  <c r="G24" i="3"/>
  <c r="G16" i="3"/>
  <c r="G85" i="3"/>
  <c r="G77" i="3"/>
  <c r="G69" i="3"/>
  <c r="G61" i="3"/>
  <c r="G53" i="3"/>
  <c r="G45" i="3"/>
  <c r="G37" i="3"/>
  <c r="G107" i="3"/>
  <c r="F5" i="5"/>
  <c r="J5" i="5"/>
  <c r="I5" i="5"/>
  <c r="H5" i="5"/>
  <c r="G5" i="5"/>
  <c r="L5" i="5"/>
  <c r="K5" i="5"/>
  <c r="A6" i="5"/>
  <c r="F7" i="3"/>
  <c r="K7" i="3"/>
  <c r="H12" i="3"/>
  <c r="H13" i="3"/>
  <c r="G15" i="3"/>
  <c r="H16" i="3"/>
  <c r="E19" i="3"/>
  <c r="D24" i="3"/>
  <c r="K27" i="3"/>
  <c r="A30" i="5"/>
  <c r="F31" i="3"/>
  <c r="D31" i="3"/>
  <c r="K31" i="3"/>
  <c r="C31" i="3"/>
  <c r="J31" i="3"/>
  <c r="B31" i="3"/>
  <c r="H31" i="3"/>
  <c r="C35" i="3"/>
  <c r="I41" i="3"/>
  <c r="D48" i="3"/>
  <c r="G55" i="3"/>
  <c r="I73" i="3"/>
  <c r="D80" i="3"/>
  <c r="G87" i="3"/>
  <c r="H3" i="4"/>
  <c r="H106" i="3"/>
  <c r="H98" i="3"/>
  <c r="H90" i="3"/>
  <c r="H119" i="3"/>
  <c r="H111" i="3"/>
  <c r="H103" i="3"/>
  <c r="H95" i="3"/>
  <c r="H113" i="3"/>
  <c r="H118" i="3"/>
  <c r="H110" i="3"/>
  <c r="H102" i="3"/>
  <c r="H94" i="3"/>
  <c r="H120" i="3"/>
  <c r="H86" i="3"/>
  <c r="H78" i="3"/>
  <c r="H70" i="3"/>
  <c r="H62" i="3"/>
  <c r="H54" i="3"/>
  <c r="H46" i="3"/>
  <c r="H38" i="3"/>
  <c r="H89" i="3"/>
  <c r="H112" i="3"/>
  <c r="H80" i="3"/>
  <c r="H72" i="3"/>
  <c r="H64" i="3"/>
  <c r="H56" i="3"/>
  <c r="H48" i="3"/>
  <c r="H40" i="3"/>
  <c r="H32" i="3"/>
  <c r="H24" i="3"/>
  <c r="H88" i="3"/>
  <c r="H77" i="3"/>
  <c r="H69" i="3"/>
  <c r="H61" i="3"/>
  <c r="H53" i="3"/>
  <c r="I3" i="5"/>
  <c r="H104" i="3"/>
  <c r="H82" i="3"/>
  <c r="H74" i="3"/>
  <c r="H66" i="3"/>
  <c r="H58" i="3"/>
  <c r="H50" i="3"/>
  <c r="H42" i="3"/>
  <c r="H34" i="3"/>
  <c r="A7" i="5"/>
  <c r="K8" i="3"/>
  <c r="A8" i="5"/>
  <c r="H9" i="3"/>
  <c r="J9" i="3"/>
  <c r="A9" i="5"/>
  <c r="E10" i="3"/>
  <c r="G10" i="3"/>
  <c r="K10" i="3"/>
  <c r="I13" i="3"/>
  <c r="G14" i="3"/>
  <c r="I15" i="3"/>
  <c r="I19" i="3"/>
  <c r="D26" i="3"/>
  <c r="G29" i="3"/>
  <c r="E31" i="3"/>
  <c r="A32" i="5"/>
  <c r="H33" i="3"/>
  <c r="F33" i="3"/>
  <c r="E33" i="3"/>
  <c r="D33" i="3"/>
  <c r="K33" i="3"/>
  <c r="C33" i="3"/>
  <c r="J33" i="3"/>
  <c r="B33" i="3"/>
  <c r="I35" i="3"/>
  <c r="F41" i="5"/>
  <c r="E41" i="5"/>
  <c r="L41" i="5"/>
  <c r="D41" i="5"/>
  <c r="K41" i="5"/>
  <c r="C41" i="5"/>
  <c r="J41" i="5"/>
  <c r="B41" i="5"/>
  <c r="H41" i="5"/>
  <c r="I41" i="5"/>
  <c r="G41" i="5"/>
  <c r="A48" i="5"/>
  <c r="H49" i="3"/>
  <c r="G49" i="3"/>
  <c r="F49" i="3"/>
  <c r="E49" i="3"/>
  <c r="D49" i="3"/>
  <c r="K49" i="3"/>
  <c r="C49" i="3"/>
  <c r="J49" i="3"/>
  <c r="B49" i="3"/>
  <c r="H52" i="3"/>
  <c r="A80" i="5"/>
  <c r="H81" i="3"/>
  <c r="G81" i="3"/>
  <c r="F81" i="3"/>
  <c r="E81" i="3"/>
  <c r="D81" i="3"/>
  <c r="K81" i="3"/>
  <c r="C81" i="3"/>
  <c r="J81" i="3"/>
  <c r="B81" i="3"/>
  <c r="H84" i="3"/>
  <c r="E88" i="3"/>
  <c r="I93" i="3"/>
  <c r="I3" i="4"/>
  <c r="J3" i="5"/>
  <c r="I88" i="3"/>
  <c r="C7" i="3"/>
  <c r="B10" i="3"/>
  <c r="A10" i="5"/>
  <c r="J11" i="3"/>
  <c r="B11" i="3"/>
  <c r="D11" i="3"/>
  <c r="H14" i="3"/>
  <c r="J15" i="3"/>
  <c r="A16" i="5"/>
  <c r="H17" i="3"/>
  <c r="F17" i="3"/>
  <c r="D17" i="3"/>
  <c r="J17" i="3"/>
  <c r="B17" i="3"/>
  <c r="D18" i="3"/>
  <c r="K19" i="3"/>
  <c r="A22" i="5"/>
  <c r="F23" i="3"/>
  <c r="D23" i="3"/>
  <c r="K23" i="3"/>
  <c r="C23" i="3"/>
  <c r="J23" i="3"/>
  <c r="B23" i="3"/>
  <c r="H23" i="3"/>
  <c r="G31" i="3"/>
  <c r="G33" i="3"/>
  <c r="K35" i="3"/>
  <c r="I49" i="3"/>
  <c r="D56" i="3"/>
  <c r="G63" i="3"/>
  <c r="I81" i="3"/>
  <c r="D88" i="3"/>
  <c r="A12" i="5"/>
  <c r="D13" i="3"/>
  <c r="F13" i="3"/>
  <c r="K13" i="3"/>
  <c r="K15" i="3"/>
  <c r="G20" i="3"/>
  <c r="G21" i="3"/>
  <c r="A24" i="5"/>
  <c r="H25" i="3"/>
  <c r="F25" i="3"/>
  <c r="E25" i="3"/>
  <c r="D25" i="3"/>
  <c r="J25" i="3"/>
  <c r="B25" i="3"/>
  <c r="I31" i="3"/>
  <c r="I33" i="3"/>
  <c r="E50" i="3"/>
  <c r="A56" i="5"/>
  <c r="H57" i="3"/>
  <c r="G57" i="3"/>
  <c r="F57" i="3"/>
  <c r="E57" i="3"/>
  <c r="D57" i="3"/>
  <c r="K57" i="3"/>
  <c r="C57" i="3"/>
  <c r="J57" i="3"/>
  <c r="B57" i="3"/>
  <c r="H60" i="3"/>
  <c r="K6" i="3"/>
  <c r="F11" i="5"/>
  <c r="K11" i="5"/>
  <c r="B11" i="5"/>
  <c r="J11" i="5"/>
  <c r="I11" i="5"/>
  <c r="H11" i="5"/>
  <c r="G11" i="5"/>
  <c r="E11" i="5"/>
  <c r="D11" i="5"/>
  <c r="I12" i="3"/>
  <c r="E16" i="3"/>
  <c r="G18" i="3"/>
  <c r="I20" i="3"/>
  <c r="F21" i="3"/>
  <c r="E24" i="3"/>
  <c r="G26" i="3"/>
  <c r="F27" i="5"/>
  <c r="E27" i="5"/>
  <c r="L27" i="5"/>
  <c r="D27" i="5"/>
  <c r="J27" i="5"/>
  <c r="B27" i="5"/>
  <c r="H27" i="5"/>
  <c r="G27" i="5"/>
  <c r="C27" i="5"/>
  <c r="K27" i="5"/>
  <c r="I28" i="3"/>
  <c r="F29" i="3"/>
  <c r="E32" i="3"/>
  <c r="G34" i="3"/>
  <c r="F35" i="5"/>
  <c r="E35" i="5"/>
  <c r="L35" i="5"/>
  <c r="D35" i="5"/>
  <c r="K35" i="5"/>
  <c r="C35" i="5"/>
  <c r="J35" i="5"/>
  <c r="B35" i="5"/>
  <c r="H35" i="5"/>
  <c r="G35" i="5"/>
  <c r="I36" i="3"/>
  <c r="F37" i="3"/>
  <c r="H39" i="3"/>
  <c r="E40" i="3"/>
  <c r="G42" i="3"/>
  <c r="D43" i="3"/>
  <c r="F43" i="5"/>
  <c r="E43" i="5"/>
  <c r="L43" i="5"/>
  <c r="D43" i="5"/>
  <c r="K43" i="5"/>
  <c r="C43" i="5"/>
  <c r="J43" i="5"/>
  <c r="B43" i="5"/>
  <c r="H43" i="5"/>
  <c r="G43" i="5"/>
  <c r="I44" i="3"/>
  <c r="F45" i="3"/>
  <c r="H47" i="3"/>
  <c r="E48" i="3"/>
  <c r="G50" i="3"/>
  <c r="D51" i="3"/>
  <c r="J51" i="5"/>
  <c r="B51" i="5"/>
  <c r="F51" i="5"/>
  <c r="D51" i="5"/>
  <c r="C51" i="5"/>
  <c r="L51" i="5"/>
  <c r="K51" i="5"/>
  <c r="I51" i="5"/>
  <c r="G51" i="5"/>
  <c r="H51" i="5"/>
  <c r="E51" i="5"/>
  <c r="I52" i="3"/>
  <c r="F53" i="3"/>
  <c r="H55" i="3"/>
  <c r="E56" i="3"/>
  <c r="G58" i="3"/>
  <c r="D59" i="3"/>
  <c r="J59" i="5"/>
  <c r="B59" i="5"/>
  <c r="I59" i="5"/>
  <c r="H59" i="5"/>
  <c r="F59" i="5"/>
  <c r="L59" i="5"/>
  <c r="D59" i="5"/>
  <c r="K59" i="5"/>
  <c r="G59" i="5"/>
  <c r="C59" i="5"/>
  <c r="I60" i="3"/>
  <c r="F61" i="3"/>
  <c r="H63" i="3"/>
  <c r="E64" i="3"/>
  <c r="G66" i="3"/>
  <c r="D67" i="3"/>
  <c r="J67" i="5"/>
  <c r="B67" i="5"/>
  <c r="L67" i="5"/>
  <c r="C67" i="5"/>
  <c r="K67" i="5"/>
  <c r="I67" i="5"/>
  <c r="G67" i="5"/>
  <c r="E67" i="5"/>
  <c r="H67" i="5"/>
  <c r="F67" i="5"/>
  <c r="I68" i="3"/>
  <c r="F69" i="3"/>
  <c r="H71" i="3"/>
  <c r="G74" i="3"/>
  <c r="D75" i="3"/>
  <c r="J75" i="5"/>
  <c r="B75" i="5"/>
  <c r="G75" i="5"/>
  <c r="F75" i="5"/>
  <c r="E75" i="5"/>
  <c r="L75" i="5"/>
  <c r="C75" i="5"/>
  <c r="I75" i="5"/>
  <c r="K75" i="5"/>
  <c r="H75" i="5"/>
  <c r="D75" i="5"/>
  <c r="I76" i="3"/>
  <c r="F77" i="3"/>
  <c r="H79" i="3"/>
  <c r="G82" i="3"/>
  <c r="D83" i="3"/>
  <c r="J83" i="5"/>
  <c r="B83" i="5"/>
  <c r="L83" i="5"/>
  <c r="C83" i="5"/>
  <c r="K83" i="5"/>
  <c r="I83" i="5"/>
  <c r="G83" i="5"/>
  <c r="E83" i="5"/>
  <c r="H83" i="5"/>
  <c r="F83" i="5"/>
  <c r="D83" i="5"/>
  <c r="I84" i="3"/>
  <c r="F85" i="3"/>
  <c r="H87" i="3"/>
  <c r="D97" i="3"/>
  <c r="I27" i="5"/>
  <c r="J38" i="5"/>
  <c r="B38" i="5"/>
  <c r="I38" i="5"/>
  <c r="H38" i="5"/>
  <c r="G38" i="5"/>
  <c r="F38" i="5"/>
  <c r="L38" i="5"/>
  <c r="D38" i="5"/>
  <c r="C38" i="5"/>
  <c r="K38" i="5"/>
  <c r="I39" i="3"/>
  <c r="E43" i="3"/>
  <c r="J46" i="5"/>
  <c r="B46" i="5"/>
  <c r="I46" i="5"/>
  <c r="H46" i="5"/>
  <c r="G46" i="5"/>
  <c r="F46" i="5"/>
  <c r="L46" i="5"/>
  <c r="D46" i="5"/>
  <c r="C46" i="5"/>
  <c r="K46" i="5"/>
  <c r="I47" i="3"/>
  <c r="E51" i="3"/>
  <c r="F54" i="5"/>
  <c r="E54" i="5"/>
  <c r="L54" i="5"/>
  <c r="D54" i="5"/>
  <c r="J54" i="5"/>
  <c r="B54" i="5"/>
  <c r="H54" i="5"/>
  <c r="K54" i="5"/>
  <c r="I54" i="5"/>
  <c r="G54" i="5"/>
  <c r="C54" i="5"/>
  <c r="I55" i="3"/>
  <c r="E59" i="3"/>
  <c r="F62" i="5"/>
  <c r="H62" i="5"/>
  <c r="G62" i="5"/>
  <c r="E62" i="5"/>
  <c r="L62" i="5"/>
  <c r="C62" i="5"/>
  <c r="J62" i="5"/>
  <c r="D62" i="5"/>
  <c r="B62" i="5"/>
  <c r="K62" i="5"/>
  <c r="I62" i="5"/>
  <c r="I63" i="3"/>
  <c r="E67" i="3"/>
  <c r="F70" i="5"/>
  <c r="L70" i="5"/>
  <c r="C70" i="5"/>
  <c r="K70" i="5"/>
  <c r="B70" i="5"/>
  <c r="J70" i="5"/>
  <c r="H70" i="5"/>
  <c r="E70" i="5"/>
  <c r="G70" i="5"/>
  <c r="D70" i="5"/>
  <c r="I70" i="5"/>
  <c r="I71" i="3"/>
  <c r="E75" i="3"/>
  <c r="F78" i="5"/>
  <c r="H78" i="5"/>
  <c r="G78" i="5"/>
  <c r="E78" i="5"/>
  <c r="L78" i="5"/>
  <c r="C78" i="5"/>
  <c r="J78" i="5"/>
  <c r="I78" i="5"/>
  <c r="D78" i="5"/>
  <c r="B78" i="5"/>
  <c r="I79" i="3"/>
  <c r="E83" i="3"/>
  <c r="F86" i="5"/>
  <c r="L86" i="5"/>
  <c r="C86" i="5"/>
  <c r="K86" i="5"/>
  <c r="B86" i="5"/>
  <c r="J86" i="5"/>
  <c r="H86" i="5"/>
  <c r="E86" i="5"/>
  <c r="I86" i="5"/>
  <c r="G86" i="5"/>
  <c r="D86" i="5"/>
  <c r="I87" i="3"/>
  <c r="K92" i="3"/>
  <c r="A100" i="5"/>
  <c r="H101" i="3"/>
  <c r="G101" i="3"/>
  <c r="F101" i="3"/>
  <c r="E101" i="3"/>
  <c r="D101" i="3"/>
  <c r="K101" i="3"/>
  <c r="C101" i="3"/>
  <c r="J101" i="3"/>
  <c r="B101" i="3"/>
  <c r="A49" i="5"/>
  <c r="F17" i="5"/>
  <c r="E17" i="5"/>
  <c r="J17" i="5"/>
  <c r="B17" i="5"/>
  <c r="H17" i="5"/>
  <c r="G17" i="5"/>
  <c r="D17" i="5"/>
  <c r="C17" i="5"/>
  <c r="L17" i="5"/>
  <c r="K17" i="5"/>
  <c r="I18" i="3"/>
  <c r="H21" i="3"/>
  <c r="F25" i="5"/>
  <c r="E25" i="5"/>
  <c r="L25" i="5"/>
  <c r="D25" i="5"/>
  <c r="J25" i="5"/>
  <c r="B25" i="5"/>
  <c r="H25" i="5"/>
  <c r="I25" i="5"/>
  <c r="G25" i="5"/>
  <c r="C25" i="5"/>
  <c r="I26" i="3"/>
  <c r="H29" i="3"/>
  <c r="I34" i="3"/>
  <c r="H37" i="3"/>
  <c r="B39" i="3"/>
  <c r="J39" i="3"/>
  <c r="I42" i="3"/>
  <c r="F43" i="3"/>
  <c r="H45" i="3"/>
  <c r="B47" i="3"/>
  <c r="J47" i="3"/>
  <c r="I50" i="3"/>
  <c r="F51" i="3"/>
  <c r="B55" i="3"/>
  <c r="J55" i="3"/>
  <c r="J57" i="5"/>
  <c r="B57" i="5"/>
  <c r="I57" i="5"/>
  <c r="H57" i="5"/>
  <c r="F57" i="5"/>
  <c r="L57" i="5"/>
  <c r="D57" i="5"/>
  <c r="K57" i="5"/>
  <c r="E57" i="5"/>
  <c r="G57" i="5"/>
  <c r="C57" i="5"/>
  <c r="I58" i="3"/>
  <c r="F59" i="3"/>
  <c r="B63" i="3"/>
  <c r="J63" i="3"/>
  <c r="J65" i="5"/>
  <c r="B65" i="5"/>
  <c r="H65" i="5"/>
  <c r="G65" i="5"/>
  <c r="F65" i="5"/>
  <c r="D65" i="5"/>
  <c r="K65" i="5"/>
  <c r="L65" i="5"/>
  <c r="I65" i="5"/>
  <c r="E65" i="5"/>
  <c r="C65" i="5"/>
  <c r="I66" i="3"/>
  <c r="F67" i="3"/>
  <c r="B71" i="3"/>
  <c r="J71" i="3"/>
  <c r="J73" i="5"/>
  <c r="B73" i="5"/>
  <c r="D73" i="5"/>
  <c r="L73" i="5"/>
  <c r="C73" i="5"/>
  <c r="K73" i="5"/>
  <c r="H73" i="5"/>
  <c r="F73" i="5"/>
  <c r="I73" i="5"/>
  <c r="G73" i="5"/>
  <c r="E73" i="5"/>
  <c r="I74" i="3"/>
  <c r="F75" i="3"/>
  <c r="B79" i="3"/>
  <c r="J79" i="3"/>
  <c r="J81" i="5"/>
  <c r="B81" i="5"/>
  <c r="H81" i="5"/>
  <c r="G81" i="5"/>
  <c r="F81" i="5"/>
  <c r="D81" i="5"/>
  <c r="K81" i="5"/>
  <c r="L81" i="5"/>
  <c r="I81" i="5"/>
  <c r="E81" i="5"/>
  <c r="C81" i="5"/>
  <c r="I82" i="3"/>
  <c r="F83" i="3"/>
  <c r="H85" i="3"/>
  <c r="B87" i="3"/>
  <c r="J87" i="3"/>
  <c r="I101" i="3"/>
  <c r="I17" i="5"/>
  <c r="J20" i="5"/>
  <c r="B20" i="5"/>
  <c r="I20" i="5"/>
  <c r="H20" i="5"/>
  <c r="F20" i="5"/>
  <c r="L20" i="5"/>
  <c r="D20" i="5"/>
  <c r="E20" i="5"/>
  <c r="C20" i="5"/>
  <c r="K20" i="5"/>
  <c r="I21" i="3"/>
  <c r="J28" i="5"/>
  <c r="B28" i="5"/>
  <c r="I28" i="5"/>
  <c r="H28" i="5"/>
  <c r="F28" i="5"/>
  <c r="L28" i="5"/>
  <c r="D28" i="5"/>
  <c r="K28" i="5"/>
  <c r="G28" i="5"/>
  <c r="E28" i="5"/>
  <c r="C28" i="5"/>
  <c r="I29" i="3"/>
  <c r="J36" i="5"/>
  <c r="B36" i="5"/>
  <c r="I36" i="5"/>
  <c r="H36" i="5"/>
  <c r="G36" i="5"/>
  <c r="F36" i="5"/>
  <c r="L36" i="5"/>
  <c r="D36" i="5"/>
  <c r="K36" i="5"/>
  <c r="E36" i="5"/>
  <c r="C36" i="5"/>
  <c r="I37" i="3"/>
  <c r="C39" i="3"/>
  <c r="K39" i="3"/>
  <c r="G43" i="3"/>
  <c r="J44" i="5"/>
  <c r="B44" i="5"/>
  <c r="I44" i="5"/>
  <c r="H44" i="5"/>
  <c r="G44" i="5"/>
  <c r="F44" i="5"/>
  <c r="L44" i="5"/>
  <c r="D44" i="5"/>
  <c r="K44" i="5"/>
  <c r="E44" i="5"/>
  <c r="C44" i="5"/>
  <c r="I45" i="3"/>
  <c r="C47" i="3"/>
  <c r="K47" i="3"/>
  <c r="B50" i="3"/>
  <c r="J50" i="3"/>
  <c r="G51" i="3"/>
  <c r="F52" i="5"/>
  <c r="L52" i="5"/>
  <c r="D52" i="5"/>
  <c r="J52" i="5"/>
  <c r="B52" i="5"/>
  <c r="C52" i="5"/>
  <c r="K52" i="5"/>
  <c r="I52" i="5"/>
  <c r="G52" i="5"/>
  <c r="E52" i="5"/>
  <c r="I53" i="3"/>
  <c r="C55" i="3"/>
  <c r="K55" i="3"/>
  <c r="B58" i="3"/>
  <c r="J58" i="3"/>
  <c r="G59" i="3"/>
  <c r="F60" i="5"/>
  <c r="E60" i="5"/>
  <c r="L60" i="5"/>
  <c r="D60" i="5"/>
  <c r="J60" i="5"/>
  <c r="B60" i="5"/>
  <c r="H60" i="5"/>
  <c r="G60" i="5"/>
  <c r="C60" i="5"/>
  <c r="K60" i="5"/>
  <c r="I60" i="5"/>
  <c r="I61" i="3"/>
  <c r="C63" i="3"/>
  <c r="K63" i="3"/>
  <c r="B66" i="3"/>
  <c r="J66" i="3"/>
  <c r="G67" i="3"/>
  <c r="F68" i="5"/>
  <c r="I68" i="5"/>
  <c r="H68" i="5"/>
  <c r="G68" i="5"/>
  <c r="D68" i="5"/>
  <c r="K68" i="5"/>
  <c r="B68" i="5"/>
  <c r="E68" i="5"/>
  <c r="C68" i="5"/>
  <c r="L68" i="5"/>
  <c r="J68" i="5"/>
  <c r="I69" i="3"/>
  <c r="C71" i="3"/>
  <c r="K71" i="3"/>
  <c r="J74" i="3"/>
  <c r="G75" i="3"/>
  <c r="F76" i="5"/>
  <c r="D76" i="5"/>
  <c r="L76" i="5"/>
  <c r="C76" i="5"/>
  <c r="K76" i="5"/>
  <c r="B76" i="5"/>
  <c r="I76" i="5"/>
  <c r="G76" i="5"/>
  <c r="H76" i="5"/>
  <c r="E76" i="5"/>
  <c r="J76" i="5"/>
  <c r="I77" i="3"/>
  <c r="C79" i="3"/>
  <c r="K79" i="3"/>
  <c r="G83" i="3"/>
  <c r="F84" i="5"/>
  <c r="I84" i="5"/>
  <c r="H84" i="5"/>
  <c r="G84" i="5"/>
  <c r="D84" i="5"/>
  <c r="K84" i="5"/>
  <c r="B84" i="5"/>
  <c r="J84" i="5"/>
  <c r="E84" i="5"/>
  <c r="C84" i="5"/>
  <c r="L84" i="5"/>
  <c r="I85" i="3"/>
  <c r="C87" i="3"/>
  <c r="K87" i="3"/>
  <c r="A108" i="5"/>
  <c r="H109" i="3"/>
  <c r="G109" i="3"/>
  <c r="F109" i="3"/>
  <c r="E109" i="3"/>
  <c r="D109" i="3"/>
  <c r="K109" i="3"/>
  <c r="C109" i="3"/>
  <c r="J109" i="3"/>
  <c r="B109" i="3"/>
  <c r="C11" i="5"/>
  <c r="A19" i="5"/>
  <c r="A33" i="5"/>
  <c r="E59" i="5"/>
  <c r="F15" i="5"/>
  <c r="J15" i="5"/>
  <c r="B15" i="5"/>
  <c r="H15" i="5"/>
  <c r="L15" i="5"/>
  <c r="K15" i="5"/>
  <c r="I15" i="5"/>
  <c r="G15" i="5"/>
  <c r="E15" i="5"/>
  <c r="D15" i="5"/>
  <c r="I16" i="3"/>
  <c r="C18" i="3"/>
  <c r="K18" i="3"/>
  <c r="B21" i="3"/>
  <c r="J21" i="3"/>
  <c r="F23" i="5"/>
  <c r="E23" i="5"/>
  <c r="L23" i="5"/>
  <c r="D23" i="5"/>
  <c r="J23" i="5"/>
  <c r="B23" i="5"/>
  <c r="H23" i="5"/>
  <c r="K23" i="5"/>
  <c r="I23" i="5"/>
  <c r="G23" i="5"/>
  <c r="C23" i="5"/>
  <c r="I24" i="3"/>
  <c r="C26" i="3"/>
  <c r="K26" i="3"/>
  <c r="B29" i="3"/>
  <c r="J29" i="3"/>
  <c r="F31" i="5"/>
  <c r="E31" i="5"/>
  <c r="L31" i="5"/>
  <c r="D31" i="5"/>
  <c r="J31" i="5"/>
  <c r="B31" i="5"/>
  <c r="H31" i="5"/>
  <c r="K31" i="5"/>
  <c r="I31" i="5"/>
  <c r="G31" i="5"/>
  <c r="I32" i="3"/>
  <c r="C34" i="3"/>
  <c r="K34" i="3"/>
  <c r="B37" i="3"/>
  <c r="J37" i="3"/>
  <c r="D39" i="3"/>
  <c r="F39" i="5"/>
  <c r="E39" i="5"/>
  <c r="L39" i="5"/>
  <c r="D39" i="5"/>
  <c r="K39" i="5"/>
  <c r="C39" i="5"/>
  <c r="J39" i="5"/>
  <c r="B39" i="5"/>
  <c r="H39" i="5"/>
  <c r="I39" i="5"/>
  <c r="G39" i="5"/>
  <c r="I40" i="3"/>
  <c r="C42" i="3"/>
  <c r="K42" i="3"/>
  <c r="H43" i="3"/>
  <c r="B45" i="3"/>
  <c r="J45" i="3"/>
  <c r="D47" i="3"/>
  <c r="F47" i="5"/>
  <c r="E47" i="5"/>
  <c r="L47" i="5"/>
  <c r="D47" i="5"/>
  <c r="K47" i="5"/>
  <c r="C47" i="5"/>
  <c r="J47" i="5"/>
  <c r="B47" i="5"/>
  <c r="H47" i="5"/>
  <c r="I47" i="5"/>
  <c r="G47" i="5"/>
  <c r="I48" i="3"/>
  <c r="C50" i="3"/>
  <c r="K50" i="3"/>
  <c r="H51" i="3"/>
  <c r="B53" i="3"/>
  <c r="J53" i="3"/>
  <c r="D55" i="3"/>
  <c r="J55" i="5"/>
  <c r="B55" i="5"/>
  <c r="I55" i="5"/>
  <c r="H55" i="5"/>
  <c r="F55" i="5"/>
  <c r="L55" i="5"/>
  <c r="D55" i="5"/>
  <c r="C55" i="5"/>
  <c r="G55" i="5"/>
  <c r="K55" i="5"/>
  <c r="E55" i="5"/>
  <c r="I56" i="3"/>
  <c r="C58" i="3"/>
  <c r="K58" i="3"/>
  <c r="H59" i="3"/>
  <c r="B61" i="3"/>
  <c r="J61" i="3"/>
  <c r="D63" i="3"/>
  <c r="J63" i="5"/>
  <c r="B63" i="5"/>
  <c r="E63" i="5"/>
  <c r="D63" i="5"/>
  <c r="L63" i="5"/>
  <c r="C63" i="5"/>
  <c r="I63" i="5"/>
  <c r="G63" i="5"/>
  <c r="K63" i="5"/>
  <c r="H63" i="5"/>
  <c r="F63" i="5"/>
  <c r="I64" i="3"/>
  <c r="C66" i="3"/>
  <c r="K66" i="3"/>
  <c r="H67" i="3"/>
  <c r="B69" i="3"/>
  <c r="J69" i="3"/>
  <c r="D71" i="3"/>
  <c r="J71" i="5"/>
  <c r="B71" i="5"/>
  <c r="I71" i="5"/>
  <c r="H71" i="5"/>
  <c r="G71" i="5"/>
  <c r="E71" i="5"/>
  <c r="L71" i="5"/>
  <c r="C71" i="5"/>
  <c r="K71" i="5"/>
  <c r="F71" i="5"/>
  <c r="D71" i="5"/>
  <c r="I72" i="3"/>
  <c r="C74" i="3"/>
  <c r="K74" i="3"/>
  <c r="H75" i="3"/>
  <c r="E76" i="3"/>
  <c r="B77" i="3"/>
  <c r="J77" i="3"/>
  <c r="D79" i="3"/>
  <c r="J79" i="5"/>
  <c r="B79" i="5"/>
  <c r="E79" i="5"/>
  <c r="D79" i="5"/>
  <c r="L79" i="5"/>
  <c r="C79" i="5"/>
  <c r="I79" i="5"/>
  <c r="G79" i="5"/>
  <c r="K79" i="5"/>
  <c r="H79" i="5"/>
  <c r="F79" i="5"/>
  <c r="I80" i="3"/>
  <c r="C82" i="3"/>
  <c r="K82" i="3"/>
  <c r="H83" i="3"/>
  <c r="E84" i="3"/>
  <c r="B85" i="3"/>
  <c r="J85" i="3"/>
  <c r="D87" i="3"/>
  <c r="G88" i="3"/>
  <c r="A87" i="5"/>
  <c r="J88" i="3"/>
  <c r="I106" i="3"/>
  <c r="I109" i="3"/>
  <c r="L11" i="5"/>
  <c r="G20" i="5"/>
  <c r="I35" i="5"/>
  <c r="D67" i="5"/>
  <c r="J42" i="5"/>
  <c r="B42" i="5"/>
  <c r="I42" i="5"/>
  <c r="H42" i="5"/>
  <c r="G42" i="5"/>
  <c r="F42" i="5"/>
  <c r="L42" i="5"/>
  <c r="D42" i="5"/>
  <c r="K42" i="5"/>
  <c r="E42" i="5"/>
  <c r="C42" i="5"/>
  <c r="I43" i="3"/>
  <c r="F50" i="5"/>
  <c r="J50" i="5"/>
  <c r="B50" i="5"/>
  <c r="E50" i="5"/>
  <c r="D50" i="5"/>
  <c r="C50" i="5"/>
  <c r="L50" i="5"/>
  <c r="K50" i="5"/>
  <c r="H50" i="5"/>
  <c r="I50" i="5"/>
  <c r="G50" i="5"/>
  <c r="I51" i="3"/>
  <c r="F58" i="5"/>
  <c r="E58" i="5"/>
  <c r="L58" i="5"/>
  <c r="D58" i="5"/>
  <c r="J58" i="5"/>
  <c r="B58" i="5"/>
  <c r="H58" i="5"/>
  <c r="I58" i="5"/>
  <c r="G58" i="5"/>
  <c r="C58" i="5"/>
  <c r="K58" i="5"/>
  <c r="I59" i="3"/>
  <c r="F66" i="5"/>
  <c r="E66" i="5"/>
  <c r="D66" i="5"/>
  <c r="L66" i="5"/>
  <c r="C66" i="5"/>
  <c r="J66" i="5"/>
  <c r="H66" i="5"/>
  <c r="G66" i="5"/>
  <c r="B66" i="5"/>
  <c r="K66" i="5"/>
  <c r="I66" i="5"/>
  <c r="I67" i="3"/>
  <c r="F74" i="5"/>
  <c r="J74" i="5"/>
  <c r="I74" i="5"/>
  <c r="H74" i="5"/>
  <c r="E74" i="5"/>
  <c r="L74" i="5"/>
  <c r="C74" i="5"/>
  <c r="G74" i="5"/>
  <c r="D74" i="5"/>
  <c r="B74" i="5"/>
  <c r="K74" i="5"/>
  <c r="I75" i="3"/>
  <c r="F82" i="5"/>
  <c r="E82" i="5"/>
  <c r="D82" i="5"/>
  <c r="L82" i="5"/>
  <c r="C82" i="5"/>
  <c r="J82" i="5"/>
  <c r="H82" i="5"/>
  <c r="I82" i="5"/>
  <c r="G82" i="5"/>
  <c r="B82" i="5"/>
  <c r="K82" i="5"/>
  <c r="I83" i="3"/>
  <c r="A90" i="5"/>
  <c r="F91" i="3"/>
  <c r="E91" i="3"/>
  <c r="D91" i="3"/>
  <c r="K91" i="3"/>
  <c r="C91" i="3"/>
  <c r="J91" i="3"/>
  <c r="B91" i="3"/>
  <c r="A92" i="5"/>
  <c r="H93" i="3"/>
  <c r="G93" i="3"/>
  <c r="F93" i="3"/>
  <c r="E93" i="3"/>
  <c r="D93" i="3"/>
  <c r="K93" i="3"/>
  <c r="J93" i="3"/>
  <c r="A116" i="5"/>
  <c r="H117" i="3"/>
  <c r="G117" i="3"/>
  <c r="F117" i="3"/>
  <c r="E117" i="3"/>
  <c r="D117" i="3"/>
  <c r="K117" i="3"/>
  <c r="C117" i="3"/>
  <c r="J117" i="3"/>
  <c r="B117" i="3"/>
  <c r="E38" i="5"/>
  <c r="K78" i="5"/>
  <c r="I6" i="3"/>
  <c r="G12" i="3"/>
  <c r="F13" i="5"/>
  <c r="E13" i="5"/>
  <c r="D13" i="5"/>
  <c r="L13" i="5"/>
  <c r="C13" i="5"/>
  <c r="K13" i="5"/>
  <c r="B13" i="5"/>
  <c r="J13" i="5"/>
  <c r="I13" i="5"/>
  <c r="H13" i="5"/>
  <c r="I14" i="3"/>
  <c r="C16" i="3"/>
  <c r="K16" i="3"/>
  <c r="E18" i="3"/>
  <c r="D21" i="3"/>
  <c r="F21" i="5"/>
  <c r="E21" i="5"/>
  <c r="L21" i="5"/>
  <c r="D21" i="5"/>
  <c r="J21" i="5"/>
  <c r="B21" i="5"/>
  <c r="H21" i="5"/>
  <c r="K21" i="5"/>
  <c r="I21" i="5"/>
  <c r="G21" i="5"/>
  <c r="C21" i="5"/>
  <c r="I22" i="3"/>
  <c r="C24" i="3"/>
  <c r="K24" i="3"/>
  <c r="E26" i="3"/>
  <c r="G28" i="3"/>
  <c r="D29" i="3"/>
  <c r="F29" i="5"/>
  <c r="E29" i="5"/>
  <c r="L29" i="5"/>
  <c r="D29" i="5"/>
  <c r="J29" i="5"/>
  <c r="B29" i="5"/>
  <c r="H29" i="5"/>
  <c r="C29" i="5"/>
  <c r="K29" i="5"/>
  <c r="I29" i="5"/>
  <c r="I30" i="3"/>
  <c r="C32" i="3"/>
  <c r="K32" i="3"/>
  <c r="G36" i="3"/>
  <c r="D37" i="3"/>
  <c r="F37" i="5"/>
  <c r="E37" i="5"/>
  <c r="L37" i="5"/>
  <c r="D37" i="5"/>
  <c r="K37" i="5"/>
  <c r="C37" i="5"/>
  <c r="J37" i="5"/>
  <c r="B37" i="5"/>
  <c r="H37" i="5"/>
  <c r="I37" i="5"/>
  <c r="G37" i="5"/>
  <c r="I38" i="3"/>
  <c r="F39" i="3"/>
  <c r="C40" i="3"/>
  <c r="K40" i="3"/>
  <c r="E42" i="3"/>
  <c r="B43" i="3"/>
  <c r="J43" i="3"/>
  <c r="G44" i="3"/>
  <c r="D45" i="3"/>
  <c r="F45" i="5"/>
  <c r="E45" i="5"/>
  <c r="L45" i="5"/>
  <c r="D45" i="5"/>
  <c r="K45" i="5"/>
  <c r="C45" i="5"/>
  <c r="J45" i="5"/>
  <c r="B45" i="5"/>
  <c r="H45" i="5"/>
  <c r="I45" i="5"/>
  <c r="G45" i="5"/>
  <c r="I46" i="3"/>
  <c r="F47" i="3"/>
  <c r="C48" i="3"/>
  <c r="K48" i="3"/>
  <c r="B51" i="3"/>
  <c r="J51" i="3"/>
  <c r="G52" i="3"/>
  <c r="D53" i="3"/>
  <c r="J53" i="5"/>
  <c r="B53" i="5"/>
  <c r="I53" i="5"/>
  <c r="H53" i="5"/>
  <c r="F53" i="5"/>
  <c r="L53" i="5"/>
  <c r="E53" i="5"/>
  <c r="D53" i="5"/>
  <c r="C53" i="5"/>
  <c r="K53" i="5"/>
  <c r="G53" i="5"/>
  <c r="I54" i="3"/>
  <c r="F55" i="3"/>
  <c r="C56" i="3"/>
  <c r="K56" i="3"/>
  <c r="E58" i="3"/>
  <c r="B59" i="3"/>
  <c r="J59" i="3"/>
  <c r="G60" i="3"/>
  <c r="D61" i="3"/>
  <c r="J61" i="5"/>
  <c r="K61" i="5"/>
  <c r="B61" i="5"/>
  <c r="I61" i="5"/>
  <c r="H61" i="5"/>
  <c r="F61" i="5"/>
  <c r="D61" i="5"/>
  <c r="L61" i="5"/>
  <c r="G61" i="5"/>
  <c r="E61" i="5"/>
  <c r="C61" i="5"/>
  <c r="I62" i="3"/>
  <c r="F63" i="3"/>
  <c r="C64" i="3"/>
  <c r="K64" i="3"/>
  <c r="E66" i="3"/>
  <c r="B67" i="3"/>
  <c r="J67" i="3"/>
  <c r="G68" i="3"/>
  <c r="D69" i="3"/>
  <c r="J69" i="5"/>
  <c r="B69" i="5"/>
  <c r="F69" i="5"/>
  <c r="E69" i="5"/>
  <c r="D69" i="5"/>
  <c r="K69" i="5"/>
  <c r="H69" i="5"/>
  <c r="L69" i="5"/>
  <c r="I69" i="5"/>
  <c r="G69" i="5"/>
  <c r="C69" i="5"/>
  <c r="I70" i="3"/>
  <c r="F71" i="3"/>
  <c r="C72" i="3"/>
  <c r="K72" i="3"/>
  <c r="E74" i="3"/>
  <c r="B75" i="3"/>
  <c r="J75" i="3"/>
  <c r="G76" i="3"/>
  <c r="D77" i="3"/>
  <c r="J77" i="5"/>
  <c r="B77" i="5"/>
  <c r="K77" i="5"/>
  <c r="I77" i="5"/>
  <c r="H77" i="5"/>
  <c r="F77" i="5"/>
  <c r="D77" i="5"/>
  <c r="L77" i="5"/>
  <c r="G77" i="5"/>
  <c r="E77" i="5"/>
  <c r="C77" i="5"/>
  <c r="I78" i="3"/>
  <c r="F79" i="3"/>
  <c r="C80" i="3"/>
  <c r="K80" i="3"/>
  <c r="E82" i="3"/>
  <c r="B83" i="3"/>
  <c r="J83" i="3"/>
  <c r="G84" i="3"/>
  <c r="D85" i="3"/>
  <c r="J85" i="5"/>
  <c r="B85" i="5"/>
  <c r="F85" i="5"/>
  <c r="E85" i="5"/>
  <c r="D85" i="5"/>
  <c r="K85" i="5"/>
  <c r="H85" i="5"/>
  <c r="L85" i="5"/>
  <c r="I85" i="5"/>
  <c r="G85" i="5"/>
  <c r="C85" i="5"/>
  <c r="I86" i="3"/>
  <c r="F87" i="3"/>
  <c r="C88" i="3"/>
  <c r="G91" i="3"/>
  <c r="B93" i="3"/>
  <c r="I117" i="3"/>
  <c r="F120" i="5"/>
  <c r="L120" i="5"/>
  <c r="D120" i="5"/>
  <c r="I120" i="5"/>
  <c r="G120" i="5"/>
  <c r="B120" i="5"/>
  <c r="K120" i="5"/>
  <c r="J120" i="5"/>
  <c r="H120" i="5"/>
  <c r="C120" i="5"/>
  <c r="E120" i="5"/>
  <c r="G13" i="5"/>
  <c r="F96" i="5"/>
  <c r="D96" i="5"/>
  <c r="K96" i="5"/>
  <c r="B96" i="5"/>
  <c r="G96" i="5"/>
  <c r="E96" i="5"/>
  <c r="C96" i="5"/>
  <c r="L96" i="5"/>
  <c r="I96" i="5"/>
  <c r="J96" i="5"/>
  <c r="H96" i="5"/>
  <c r="J95" i="5"/>
  <c r="B95" i="5"/>
  <c r="G95" i="5"/>
  <c r="E95" i="5"/>
  <c r="F95" i="5"/>
  <c r="D95" i="5"/>
  <c r="C95" i="5"/>
  <c r="L95" i="5"/>
  <c r="I95" i="5"/>
  <c r="K95" i="5"/>
  <c r="H95" i="5"/>
  <c r="I96" i="3"/>
  <c r="H99" i="3"/>
  <c r="E100" i="3"/>
  <c r="J103" i="5"/>
  <c r="B103" i="5"/>
  <c r="H103" i="5"/>
  <c r="K103" i="5"/>
  <c r="G103" i="5"/>
  <c r="C103" i="5"/>
  <c r="I103" i="5"/>
  <c r="E103" i="5"/>
  <c r="L103" i="5"/>
  <c r="F103" i="5"/>
  <c r="D103" i="5"/>
  <c r="I104" i="3"/>
  <c r="K106" i="3"/>
  <c r="H107" i="3"/>
  <c r="E108" i="3"/>
  <c r="J111" i="5"/>
  <c r="B111" i="5"/>
  <c r="H111" i="5"/>
  <c r="K111" i="5"/>
  <c r="G111" i="5"/>
  <c r="D111" i="5"/>
  <c r="I111" i="5"/>
  <c r="E111" i="5"/>
  <c r="L111" i="5"/>
  <c r="F111" i="5"/>
  <c r="C111" i="5"/>
  <c r="I112" i="3"/>
  <c r="C114" i="3"/>
  <c r="K114" i="3"/>
  <c r="H115" i="3"/>
  <c r="E116" i="3"/>
  <c r="J119" i="5"/>
  <c r="B119" i="5"/>
  <c r="H119" i="5"/>
  <c r="K119" i="5"/>
  <c r="G119" i="5"/>
  <c r="D119" i="5"/>
  <c r="F119" i="5"/>
  <c r="E119" i="5"/>
  <c r="C119" i="5"/>
  <c r="L119" i="5"/>
  <c r="I119" i="5"/>
  <c r="I120" i="3"/>
  <c r="F121" i="3"/>
  <c r="C122" i="3"/>
  <c r="K122" i="3"/>
  <c r="H123" i="3"/>
  <c r="E124" i="3"/>
  <c r="F98" i="5"/>
  <c r="H98" i="5"/>
  <c r="E98" i="5"/>
  <c r="G98" i="5"/>
  <c r="D98" i="5"/>
  <c r="C98" i="5"/>
  <c r="L98" i="5"/>
  <c r="J98" i="5"/>
  <c r="I98" i="5"/>
  <c r="B98" i="5"/>
  <c r="I99" i="3"/>
  <c r="F106" i="5"/>
  <c r="L106" i="5"/>
  <c r="D106" i="5"/>
  <c r="G106" i="5"/>
  <c r="C106" i="5"/>
  <c r="J106" i="5"/>
  <c r="I106" i="5"/>
  <c r="H106" i="5"/>
  <c r="E106" i="5"/>
  <c r="K106" i="5"/>
  <c r="B106" i="5"/>
  <c r="I107" i="3"/>
  <c r="F114" i="5"/>
  <c r="L114" i="5"/>
  <c r="D114" i="5"/>
  <c r="G114" i="5"/>
  <c r="C114" i="5"/>
  <c r="J114" i="5"/>
  <c r="K114" i="5"/>
  <c r="H114" i="5"/>
  <c r="B114" i="5"/>
  <c r="I114" i="5"/>
  <c r="E114" i="5"/>
  <c r="I115" i="3"/>
  <c r="F122" i="5"/>
  <c r="L122" i="5"/>
  <c r="D122" i="5"/>
  <c r="G122" i="5"/>
  <c r="C122" i="5"/>
  <c r="J122" i="5"/>
  <c r="E122" i="5"/>
  <c r="B122" i="5"/>
  <c r="I122" i="5"/>
  <c r="K122" i="5"/>
  <c r="H122" i="5"/>
  <c r="I123" i="3"/>
  <c r="F124" i="3"/>
  <c r="G92" i="3"/>
  <c r="J93" i="5"/>
  <c r="D93" i="5"/>
  <c r="K93" i="5"/>
  <c r="B93" i="5"/>
  <c r="F93" i="5"/>
  <c r="E93" i="5"/>
  <c r="C93" i="5"/>
  <c r="L93" i="5"/>
  <c r="H93" i="5"/>
  <c r="I93" i="5"/>
  <c r="I94" i="3"/>
  <c r="F95" i="3"/>
  <c r="C96" i="3"/>
  <c r="K96" i="3"/>
  <c r="H97" i="3"/>
  <c r="B99" i="3"/>
  <c r="J99" i="3"/>
  <c r="G100" i="3"/>
  <c r="J101" i="5"/>
  <c r="B101" i="5"/>
  <c r="H101" i="5"/>
  <c r="C101" i="5"/>
  <c r="K101" i="5"/>
  <c r="L101" i="5"/>
  <c r="I101" i="5"/>
  <c r="G101" i="5"/>
  <c r="E101" i="5"/>
  <c r="F101" i="5"/>
  <c r="D101" i="5"/>
  <c r="I102" i="3"/>
  <c r="F103" i="3"/>
  <c r="C104" i="3"/>
  <c r="K104" i="3"/>
  <c r="H105" i="3"/>
  <c r="E106" i="3"/>
  <c r="B107" i="3"/>
  <c r="J107" i="3"/>
  <c r="G108" i="3"/>
  <c r="J109" i="5"/>
  <c r="B109" i="5"/>
  <c r="H109" i="5"/>
  <c r="C109" i="5"/>
  <c r="K109" i="5"/>
  <c r="F109" i="5"/>
  <c r="G109" i="5"/>
  <c r="E109" i="5"/>
  <c r="D109" i="5"/>
  <c r="L109" i="5"/>
  <c r="I109" i="5"/>
  <c r="I110" i="3"/>
  <c r="F111" i="3"/>
  <c r="C112" i="3"/>
  <c r="K112" i="3"/>
  <c r="E114" i="3"/>
  <c r="B115" i="3"/>
  <c r="J115" i="3"/>
  <c r="G116" i="3"/>
  <c r="J117" i="5"/>
  <c r="B117" i="5"/>
  <c r="H117" i="5"/>
  <c r="C117" i="5"/>
  <c r="K117" i="5"/>
  <c r="F117" i="5"/>
  <c r="L117" i="5"/>
  <c r="I117" i="5"/>
  <c r="E117" i="5"/>
  <c r="G117" i="5"/>
  <c r="D117" i="5"/>
  <c r="I118" i="3"/>
  <c r="F119" i="3"/>
  <c r="C120" i="3"/>
  <c r="K120" i="3"/>
  <c r="H121" i="3"/>
  <c r="E122" i="3"/>
  <c r="B123" i="3"/>
  <c r="J123" i="3"/>
  <c r="G124" i="3"/>
  <c r="A105" i="5"/>
  <c r="F88" i="5"/>
  <c r="G88" i="5"/>
  <c r="E88" i="5"/>
  <c r="D88" i="5"/>
  <c r="K88" i="5"/>
  <c r="B88" i="5"/>
  <c r="I88" i="5"/>
  <c r="J88" i="5"/>
  <c r="H88" i="5"/>
  <c r="C88" i="5"/>
  <c r="I89" i="3"/>
  <c r="F90" i="3"/>
  <c r="H92" i="3"/>
  <c r="B94" i="3"/>
  <c r="J94" i="3"/>
  <c r="G95" i="3"/>
  <c r="D96" i="3"/>
  <c r="I97" i="3"/>
  <c r="C99" i="3"/>
  <c r="K99" i="3"/>
  <c r="H100" i="3"/>
  <c r="F104" i="5"/>
  <c r="L104" i="5"/>
  <c r="D104" i="5"/>
  <c r="I104" i="5"/>
  <c r="G104" i="5"/>
  <c r="C104" i="5"/>
  <c r="B104" i="5"/>
  <c r="K104" i="5"/>
  <c r="H104" i="5"/>
  <c r="J104" i="5"/>
  <c r="E104" i="5"/>
  <c r="I105" i="3"/>
  <c r="F106" i="3"/>
  <c r="C107" i="3"/>
  <c r="K107" i="3"/>
  <c r="H108" i="3"/>
  <c r="G111" i="3"/>
  <c r="F112" i="5"/>
  <c r="L112" i="5"/>
  <c r="D112" i="5"/>
  <c r="I112" i="5"/>
  <c r="G112" i="5"/>
  <c r="B112" i="5"/>
  <c r="E112" i="5"/>
  <c r="C112" i="5"/>
  <c r="J112" i="5"/>
  <c r="K112" i="5"/>
  <c r="I113" i="3"/>
  <c r="F114" i="3"/>
  <c r="C115" i="3"/>
  <c r="K115" i="3"/>
  <c r="H116" i="3"/>
  <c r="I121" i="3"/>
  <c r="F122" i="3"/>
  <c r="C123" i="3"/>
  <c r="K123" i="3"/>
  <c r="H124" i="3"/>
  <c r="I92" i="3"/>
  <c r="D99" i="3"/>
  <c r="J99" i="5"/>
  <c r="B99" i="5"/>
  <c r="H99" i="5"/>
  <c r="E99" i="5"/>
  <c r="C99" i="5"/>
  <c r="G99" i="5"/>
  <c r="F99" i="5"/>
  <c r="D99" i="5"/>
  <c r="K99" i="5"/>
  <c r="L99" i="5"/>
  <c r="I99" i="5"/>
  <c r="I100" i="3"/>
  <c r="D107" i="3"/>
  <c r="J107" i="5"/>
  <c r="B107" i="5"/>
  <c r="H107" i="5"/>
  <c r="E107" i="5"/>
  <c r="C107" i="5"/>
  <c r="I107" i="5"/>
  <c r="L107" i="5"/>
  <c r="K107" i="5"/>
  <c r="F107" i="5"/>
  <c r="G107" i="5"/>
  <c r="D107" i="5"/>
  <c r="I108" i="3"/>
  <c r="D115" i="3"/>
  <c r="J115" i="5"/>
  <c r="B115" i="5"/>
  <c r="H115" i="5"/>
  <c r="E115" i="5"/>
  <c r="C115" i="5"/>
  <c r="I115" i="5"/>
  <c r="D115" i="5"/>
  <c r="L115" i="5"/>
  <c r="G115" i="5"/>
  <c r="K115" i="5"/>
  <c r="F115" i="5"/>
  <c r="I116" i="3"/>
  <c r="J123" i="5"/>
  <c r="B123" i="5"/>
  <c r="H123" i="5"/>
  <c r="E123" i="5"/>
  <c r="C123" i="5"/>
  <c r="I123" i="5"/>
  <c r="K123" i="5"/>
  <c r="G123" i="5"/>
  <c r="F123" i="5"/>
  <c r="D123" i="5"/>
  <c r="I124" i="3"/>
  <c r="L88" i="5"/>
  <c r="H112" i="5"/>
  <c r="B92" i="3"/>
  <c r="J92" i="3"/>
  <c r="F94" i="5"/>
  <c r="J94" i="5"/>
  <c r="H94" i="5"/>
  <c r="E94" i="5"/>
  <c r="D94" i="5"/>
  <c r="C94" i="5"/>
  <c r="L94" i="5"/>
  <c r="I94" i="5"/>
  <c r="K94" i="5"/>
  <c r="G94" i="5"/>
  <c r="B94" i="5"/>
  <c r="I95" i="3"/>
  <c r="F96" i="3"/>
  <c r="E99" i="3"/>
  <c r="B100" i="3"/>
  <c r="J100" i="3"/>
  <c r="F102" i="5"/>
  <c r="L102" i="5"/>
  <c r="D102" i="5"/>
  <c r="K102" i="5"/>
  <c r="I102" i="5"/>
  <c r="J102" i="5"/>
  <c r="G102" i="5"/>
  <c r="C102" i="5"/>
  <c r="H102" i="5"/>
  <c r="E102" i="5"/>
  <c r="I103" i="3"/>
  <c r="F104" i="3"/>
  <c r="E107" i="3"/>
  <c r="B108" i="3"/>
  <c r="J108" i="3"/>
  <c r="F110" i="5"/>
  <c r="L110" i="5"/>
  <c r="D110" i="5"/>
  <c r="K110" i="5"/>
  <c r="I110" i="5"/>
  <c r="E110" i="5"/>
  <c r="J110" i="5"/>
  <c r="H110" i="5"/>
  <c r="C110" i="5"/>
  <c r="G110" i="5"/>
  <c r="B110" i="5"/>
  <c r="I111" i="3"/>
  <c r="F112" i="3"/>
  <c r="H114" i="3"/>
  <c r="E115" i="3"/>
  <c r="B116" i="3"/>
  <c r="J116" i="3"/>
  <c r="F118" i="5"/>
  <c r="L118" i="5"/>
  <c r="D118" i="5"/>
  <c r="K118" i="5"/>
  <c r="I118" i="5"/>
  <c r="E118" i="5"/>
  <c r="B118" i="5"/>
  <c r="J118" i="5"/>
  <c r="G118" i="5"/>
  <c r="H118" i="5"/>
  <c r="C118" i="5"/>
  <c r="I119" i="3"/>
  <c r="F120" i="3"/>
  <c r="C121" i="3"/>
  <c r="K121" i="3"/>
  <c r="H122" i="3"/>
  <c r="E123" i="3"/>
  <c r="B124" i="3"/>
  <c r="J124" i="3"/>
  <c r="A91" i="5"/>
  <c r="J89" i="5"/>
  <c r="B89" i="5"/>
  <c r="D89" i="5"/>
  <c r="L89" i="5"/>
  <c r="C89" i="5"/>
  <c r="K89" i="5"/>
  <c r="H89" i="5"/>
  <c r="F89" i="5"/>
  <c r="I89" i="5"/>
  <c r="G89" i="5"/>
  <c r="E89" i="5"/>
  <c r="I90" i="3"/>
  <c r="C92" i="3"/>
  <c r="E94" i="3"/>
  <c r="B95" i="3"/>
  <c r="J95" i="3"/>
  <c r="G96" i="3"/>
  <c r="J97" i="5"/>
  <c r="B97" i="5"/>
  <c r="K97" i="5"/>
  <c r="H97" i="5"/>
  <c r="F97" i="5"/>
  <c r="E97" i="5"/>
  <c r="D97" i="5"/>
  <c r="I97" i="5"/>
  <c r="L97" i="5"/>
  <c r="G97" i="5"/>
  <c r="C97" i="5"/>
  <c r="I98" i="3"/>
  <c r="F99" i="3"/>
  <c r="C100" i="3"/>
  <c r="K100" i="3"/>
  <c r="B103" i="3"/>
  <c r="J103" i="3"/>
  <c r="G104" i="3"/>
  <c r="F107" i="3"/>
  <c r="C108" i="3"/>
  <c r="K108" i="3"/>
  <c r="J113" i="5"/>
  <c r="B113" i="5"/>
  <c r="H113" i="5"/>
  <c r="G113" i="5"/>
  <c r="E113" i="5"/>
  <c r="L113" i="5"/>
  <c r="K113" i="5"/>
  <c r="I113" i="5"/>
  <c r="F113" i="5"/>
  <c r="C113" i="5"/>
  <c r="D113" i="5"/>
  <c r="I114" i="3"/>
  <c r="F115" i="3"/>
  <c r="C116" i="3"/>
  <c r="K116" i="3"/>
  <c r="J121" i="5"/>
  <c r="B121" i="5"/>
  <c r="H121" i="5"/>
  <c r="G121" i="5"/>
  <c r="E121" i="5"/>
  <c r="L121" i="5"/>
  <c r="I121" i="5"/>
  <c r="D121" i="5"/>
  <c r="K121" i="5"/>
  <c r="F121" i="5"/>
  <c r="C121" i="5"/>
  <c r="I122" i="3"/>
  <c r="F123" i="3"/>
  <c r="C124" i="3"/>
  <c r="K124" i="3"/>
  <c r="G93" i="5"/>
  <c r="F2" i="6"/>
  <c r="G2" i="6" s="1"/>
  <c r="G3" i="6"/>
  <c r="G5" i="6"/>
  <c r="F4" i="6"/>
  <c r="G4" i="6" s="1"/>
  <c r="F5" i="6"/>
  <c r="B5" i="3" l="1"/>
  <c r="C4" i="5" s="1"/>
  <c r="F72" i="5"/>
  <c r="G72" i="5"/>
  <c r="E72" i="5"/>
  <c r="D72" i="5"/>
  <c r="K72" i="5"/>
  <c r="B72" i="5"/>
  <c r="I72" i="5"/>
  <c r="H72" i="5"/>
  <c r="C72" i="5"/>
  <c r="L72" i="5"/>
  <c r="J72" i="5"/>
  <c r="F19" i="5"/>
  <c r="E19" i="5"/>
  <c r="L19" i="5"/>
  <c r="J19" i="5"/>
  <c r="B19" i="5"/>
  <c r="H19" i="5"/>
  <c r="K19" i="5"/>
  <c r="I19" i="5"/>
  <c r="G19" i="5"/>
  <c r="D19" i="5"/>
  <c r="C19" i="5"/>
  <c r="J24" i="5"/>
  <c r="B24" i="5"/>
  <c r="I24" i="5"/>
  <c r="H24" i="5"/>
  <c r="F24" i="5"/>
  <c r="L24" i="5"/>
  <c r="D24" i="5"/>
  <c r="K24" i="5"/>
  <c r="G24" i="5"/>
  <c r="E24" i="5"/>
  <c r="C24" i="5"/>
  <c r="J49" i="5"/>
  <c r="F49" i="5"/>
  <c r="G49" i="5"/>
  <c r="E49" i="5"/>
  <c r="D49" i="5"/>
  <c r="C49" i="5"/>
  <c r="L49" i="5"/>
  <c r="B49" i="5"/>
  <c r="I49" i="5"/>
  <c r="K49" i="5"/>
  <c r="H49" i="5"/>
  <c r="J105" i="5"/>
  <c r="B105" i="5"/>
  <c r="H105" i="5"/>
  <c r="G105" i="5"/>
  <c r="E105" i="5"/>
  <c r="F105" i="5"/>
  <c r="D105" i="5"/>
  <c r="C105" i="5"/>
  <c r="K105" i="5"/>
  <c r="L105" i="5"/>
  <c r="I105" i="5"/>
  <c r="F116" i="5"/>
  <c r="L116" i="5"/>
  <c r="D116" i="5"/>
  <c r="C116" i="5"/>
  <c r="K116" i="5"/>
  <c r="H116" i="5"/>
  <c r="I116" i="5"/>
  <c r="G116" i="5"/>
  <c r="E116" i="5"/>
  <c r="J116" i="5"/>
  <c r="B116" i="5"/>
  <c r="H92" i="5"/>
  <c r="F92" i="5"/>
  <c r="G92" i="5"/>
  <c r="E92" i="5"/>
  <c r="D92" i="5"/>
  <c r="L92" i="5"/>
  <c r="B92" i="5"/>
  <c r="J92" i="5"/>
  <c r="K92" i="5"/>
  <c r="I92" i="5"/>
  <c r="C92" i="5"/>
  <c r="F90" i="5"/>
  <c r="J90" i="5"/>
  <c r="I90" i="5"/>
  <c r="H90" i="5"/>
  <c r="E90" i="5"/>
  <c r="L90" i="5"/>
  <c r="C90" i="5"/>
  <c r="K90" i="5"/>
  <c r="G90" i="5"/>
  <c r="D90" i="5"/>
  <c r="B90" i="5"/>
  <c r="J87" i="5"/>
  <c r="B87" i="5"/>
  <c r="I87" i="5"/>
  <c r="H87" i="5"/>
  <c r="G87" i="5"/>
  <c r="E87" i="5"/>
  <c r="L87" i="5"/>
  <c r="C87" i="5"/>
  <c r="K87" i="5"/>
  <c r="F87" i="5"/>
  <c r="D87" i="5"/>
  <c r="F33" i="5"/>
  <c r="E33" i="5"/>
  <c r="L33" i="5"/>
  <c r="D33" i="5"/>
  <c r="K33" i="5"/>
  <c r="C33" i="5"/>
  <c r="J33" i="5"/>
  <c r="B33" i="5"/>
  <c r="H33" i="5"/>
  <c r="I33" i="5"/>
  <c r="G33" i="5"/>
  <c r="F100" i="5"/>
  <c r="L100" i="5"/>
  <c r="D100" i="5"/>
  <c r="C100" i="5"/>
  <c r="K100" i="5"/>
  <c r="I100" i="5"/>
  <c r="H100" i="5"/>
  <c r="G100" i="5"/>
  <c r="B100" i="5"/>
  <c r="J100" i="5"/>
  <c r="E100" i="5"/>
  <c r="J8" i="5"/>
  <c r="K8" i="5"/>
  <c r="I8" i="5"/>
  <c r="H8" i="5"/>
  <c r="L8" i="5"/>
  <c r="J14" i="5"/>
  <c r="B14" i="5"/>
  <c r="L14" i="5"/>
  <c r="C14" i="5"/>
  <c r="K14" i="5"/>
  <c r="I14" i="5"/>
  <c r="H14" i="5"/>
  <c r="G14" i="5"/>
  <c r="F14" i="5"/>
  <c r="E14" i="5"/>
  <c r="D14" i="5"/>
  <c r="J16" i="2"/>
  <c r="G16" i="2"/>
  <c r="F16" i="2"/>
  <c r="F64" i="5"/>
  <c r="K64" i="5"/>
  <c r="B64" i="5"/>
  <c r="J64" i="5"/>
  <c r="I64" i="5"/>
  <c r="G64" i="5"/>
  <c r="D64" i="5"/>
  <c r="E64" i="5"/>
  <c r="C64" i="5"/>
  <c r="L64" i="5"/>
  <c r="H64" i="5"/>
  <c r="G17" i="2"/>
  <c r="J17" i="2"/>
  <c r="F17" i="2"/>
  <c r="F80" i="5"/>
  <c r="K80" i="5"/>
  <c r="B80" i="5"/>
  <c r="J80" i="5"/>
  <c r="I80" i="5"/>
  <c r="G80" i="5"/>
  <c r="D80" i="5"/>
  <c r="H80" i="5"/>
  <c r="E80" i="5"/>
  <c r="C80" i="5"/>
  <c r="L80" i="5"/>
  <c r="J32" i="5"/>
  <c r="B32" i="5"/>
  <c r="I32" i="5"/>
  <c r="H32" i="5"/>
  <c r="F32" i="5"/>
  <c r="L32" i="5"/>
  <c r="D32" i="5"/>
  <c r="K32" i="5"/>
  <c r="G32" i="5"/>
  <c r="E32" i="5"/>
  <c r="C32" i="5"/>
  <c r="J34" i="5"/>
  <c r="B34" i="5"/>
  <c r="I34" i="5"/>
  <c r="H34" i="5"/>
  <c r="G34" i="5"/>
  <c r="F34" i="5"/>
  <c r="L34" i="5"/>
  <c r="D34" i="5"/>
  <c r="K34" i="5"/>
  <c r="E34" i="5"/>
  <c r="C34" i="5"/>
  <c r="J30" i="5"/>
  <c r="B30" i="5"/>
  <c r="I30" i="5"/>
  <c r="H30" i="5"/>
  <c r="F30" i="5"/>
  <c r="L30" i="5"/>
  <c r="D30" i="5"/>
  <c r="K30" i="5"/>
  <c r="G30" i="5"/>
  <c r="E30" i="5"/>
  <c r="C30" i="5"/>
  <c r="F56" i="5"/>
  <c r="E56" i="5"/>
  <c r="L56" i="5"/>
  <c r="D56" i="5"/>
  <c r="J56" i="5"/>
  <c r="B56" i="5"/>
  <c r="H56" i="5"/>
  <c r="K56" i="5"/>
  <c r="I56" i="5"/>
  <c r="G56" i="5"/>
  <c r="C56" i="5"/>
  <c r="J10" i="5"/>
  <c r="B10" i="5"/>
  <c r="E10" i="5"/>
  <c r="D10" i="5"/>
  <c r="L10" i="5"/>
  <c r="C10" i="5"/>
  <c r="K10" i="5"/>
  <c r="I10" i="5"/>
  <c r="H10" i="5"/>
  <c r="G10" i="5"/>
  <c r="F10" i="5"/>
  <c r="G9" i="2"/>
  <c r="F9" i="2"/>
  <c r="J9" i="2"/>
  <c r="I8" i="3"/>
  <c r="J40" i="5"/>
  <c r="B40" i="5"/>
  <c r="I40" i="5"/>
  <c r="H40" i="5"/>
  <c r="G40" i="5"/>
  <c r="F40" i="5"/>
  <c r="L40" i="5"/>
  <c r="D40" i="5"/>
  <c r="K40" i="5"/>
  <c r="E40" i="5"/>
  <c r="C40" i="5"/>
  <c r="J18" i="5"/>
  <c r="B18" i="5"/>
  <c r="I18" i="5"/>
  <c r="F18" i="5"/>
  <c r="L18" i="5"/>
  <c r="D18" i="5"/>
  <c r="K18" i="5"/>
  <c r="H18" i="5"/>
  <c r="G18" i="5"/>
  <c r="E18" i="5"/>
  <c r="C18" i="5"/>
  <c r="L91" i="5"/>
  <c r="D91" i="5"/>
  <c r="J91" i="5"/>
  <c r="B91" i="5"/>
  <c r="H91" i="5"/>
  <c r="G91" i="5"/>
  <c r="F91" i="5"/>
  <c r="C91" i="5"/>
  <c r="K91" i="5"/>
  <c r="I91" i="5"/>
  <c r="E91" i="5"/>
  <c r="F108" i="5"/>
  <c r="L108" i="5"/>
  <c r="D108" i="5"/>
  <c r="C108" i="5"/>
  <c r="K108" i="5"/>
  <c r="H108" i="5"/>
  <c r="B108" i="5"/>
  <c r="J108" i="5"/>
  <c r="G108" i="5"/>
  <c r="E108" i="5"/>
  <c r="I108" i="5"/>
  <c r="J12" i="5"/>
  <c r="B12" i="5"/>
  <c r="H12" i="5"/>
  <c r="G12" i="5"/>
  <c r="F12" i="5"/>
  <c r="E12" i="5"/>
  <c r="D12" i="5"/>
  <c r="L12" i="5"/>
  <c r="C12" i="5"/>
  <c r="K12" i="5"/>
  <c r="I12" i="5"/>
  <c r="J48" i="5"/>
  <c r="B48" i="5"/>
  <c r="I48" i="5"/>
  <c r="H48" i="5"/>
  <c r="G48" i="5"/>
  <c r="F48" i="5"/>
  <c r="L48" i="5"/>
  <c r="D48" i="5"/>
  <c r="K48" i="5"/>
  <c r="E48" i="5"/>
  <c r="C48" i="5"/>
  <c r="F9" i="5"/>
  <c r="H9" i="5"/>
  <c r="G9" i="5"/>
  <c r="E9" i="5"/>
  <c r="D9" i="5"/>
  <c r="L9" i="5"/>
  <c r="C9" i="5"/>
  <c r="K9" i="5"/>
  <c r="B9" i="5"/>
  <c r="J9" i="5"/>
  <c r="I9" i="5"/>
  <c r="L7" i="5"/>
  <c r="K7" i="5"/>
  <c r="J7" i="5"/>
  <c r="I7" i="5"/>
  <c r="H7" i="5"/>
  <c r="J26" i="5"/>
  <c r="B26" i="5"/>
  <c r="I26" i="5"/>
  <c r="H26" i="5"/>
  <c r="F26" i="5"/>
  <c r="L26" i="5"/>
  <c r="D26" i="5"/>
  <c r="K26" i="5"/>
  <c r="G26" i="5"/>
  <c r="E26" i="5"/>
  <c r="C26" i="5"/>
  <c r="J8" i="2"/>
  <c r="F8" i="2"/>
  <c r="G8" i="2" s="1"/>
  <c r="G5" i="3"/>
  <c r="J22" i="5"/>
  <c r="B22" i="5"/>
  <c r="I22" i="5"/>
  <c r="H22" i="5"/>
  <c r="F22" i="5"/>
  <c r="L22" i="5"/>
  <c r="D22" i="5"/>
  <c r="C22" i="5"/>
  <c r="K22" i="5"/>
  <c r="G22" i="5"/>
  <c r="E22" i="5"/>
  <c r="J16" i="5"/>
  <c r="B16" i="5"/>
  <c r="I16" i="5"/>
  <c r="F16" i="5"/>
  <c r="L16" i="5"/>
  <c r="D16" i="5"/>
  <c r="C16" i="5"/>
  <c r="K16" i="5"/>
  <c r="H16" i="5"/>
  <c r="G16" i="5"/>
  <c r="E16" i="5"/>
  <c r="J6" i="5"/>
  <c r="G6" i="5"/>
  <c r="E6" i="5"/>
  <c r="D6" i="5"/>
  <c r="L6" i="5"/>
  <c r="K6" i="5"/>
  <c r="I6" i="5"/>
  <c r="H6" i="5"/>
  <c r="A2" i="3" l="1"/>
  <c r="G9" i="3"/>
  <c r="G7" i="3"/>
  <c r="B7" i="3"/>
  <c r="C6" i="5" s="1"/>
  <c r="B6" i="5" s="1"/>
  <c r="B9" i="3"/>
  <c r="C8" i="5" s="1"/>
  <c r="B8" i="5" s="1"/>
  <c r="C9" i="3"/>
  <c r="D8" i="5" s="1"/>
  <c r="D9" i="3"/>
  <c r="E8" i="5" s="1"/>
  <c r="E9" i="3"/>
  <c r="F8" i="5" s="1"/>
  <c r="C5" i="3"/>
  <c r="D4" i="5" s="1"/>
  <c r="D5" i="3"/>
  <c r="E4" i="5" s="1"/>
  <c r="E7" i="3"/>
  <c r="F6" i="5" s="1"/>
  <c r="B6" i="3"/>
  <c r="C5" i="5" s="1"/>
  <c r="B5" i="5" s="1"/>
  <c r="H7" i="3"/>
  <c r="C8" i="3"/>
  <c r="D7" i="5" s="1"/>
  <c r="F5" i="3"/>
  <c r="G4" i="5" s="1"/>
  <c r="F9" i="3"/>
  <c r="G8" i="5" s="1"/>
  <c r="E8" i="3"/>
  <c r="F7" i="5" s="1"/>
  <c r="D6" i="3"/>
  <c r="E5" i="5" s="1"/>
  <c r="C6" i="3"/>
  <c r="D5" i="5" s="1"/>
  <c r="B8" i="3"/>
  <c r="C7" i="5" s="1"/>
  <c r="B7" i="5" s="1"/>
  <c r="D8" i="3"/>
  <c r="E7" i="5" s="1"/>
  <c r="F8" i="3"/>
  <c r="G7" i="5" s="1"/>
  <c r="E5" i="3"/>
  <c r="F4" i="5" s="1"/>
  <c r="B4" i="5" s="1"/>
</calcChain>
</file>

<file path=xl/sharedStrings.xml><?xml version="1.0" encoding="utf-8"?>
<sst xmlns="http://schemas.openxmlformats.org/spreadsheetml/2006/main" count="209" uniqueCount="98">
  <si>
    <t>Trabajador</t>
  </si>
  <si>
    <t>Departamento</t>
  </si>
  <si>
    <t>DNI / NIE</t>
  </si>
  <si>
    <t>Puesto</t>
  </si>
  <si>
    <t>Observaciones</t>
  </si>
  <si>
    <t>Sustituye los ejemplos por tus trabajadores, uno por fila.</t>
  </si>
  <si>
    <t>Juan García López</t>
  </si>
  <si>
    <t>OBRA</t>
  </si>
  <si>
    <t/>
  </si>
  <si>
    <t>Oficial 1ª</t>
  </si>
  <si>
    <t>María López Ruiz</t>
  </si>
  <si>
    <t>OFICINA</t>
  </si>
  <si>
    <t>Administración</t>
  </si>
  <si>
    <t>Carlos Ruiz Martín</t>
  </si>
  <si>
    <t>Peón especialista</t>
  </si>
  <si>
    <t>Ana Martín Gil</t>
  </si>
  <si>
    <t>MANTENIMIENTO</t>
  </si>
  <si>
    <t>Técnica de mantenimiento</t>
  </si>
  <si>
    <t>Pablo Sanz Vera</t>
  </si>
  <si>
    <t>Encargado</t>
  </si>
  <si>
    <t>Tipo de documento</t>
  </si>
  <si>
    <t>Fecha de emisión</t>
  </si>
  <si>
    <t>Validez (meses)</t>
  </si>
  <si>
    <t>Fecha de caducidad</t>
  </si>
  <si>
    <t>Días restantes</t>
  </si>
  <si>
    <t>Estado</t>
  </si>
  <si>
    <t>Dónde está el archivo</t>
  </si>
  <si>
    <t>aux</t>
  </si>
  <si>
    <t>Apto médico</t>
  </si>
  <si>
    <t>Carpeta PRL / Juan García López</t>
  </si>
  <si>
    <t>Formación PRL del puesto (art. 19)</t>
  </si>
  <si>
    <t>Información de riesgos (art. 18)</t>
  </si>
  <si>
    <t>TPC (construcción)</t>
  </si>
  <si>
    <t>Entrega de EPIs (recibí)</t>
  </si>
  <si>
    <t>Carpeta PRL / María López Ruiz</t>
  </si>
  <si>
    <t>Carpeta PRL / Carlos Ruiz Martín</t>
  </si>
  <si>
    <t>Trabajos en altura</t>
  </si>
  <si>
    <t>Carpeta PRL / Ana Martín Gil</t>
  </si>
  <si>
    <t>PEMP / carretillas</t>
  </si>
  <si>
    <t>Carpeta PRL / Pablo Sanz Vera</t>
  </si>
  <si>
    <t>Semáforo de documentación PRL por trabajador</t>
  </si>
  <si>
    <t>OK = vigente o sin caducidad · «n d» = caduca en n días · CAD = caducado · — = falta el documento</t>
  </si>
  <si>
    <t>Qué documentos exige cada cliente u obra: marca con una X</t>
  </si>
  <si>
    <t>Cliente / obra</t>
  </si>
  <si>
    <t>Cliente A · planta industrial</t>
  </si>
  <si>
    <t>X</t>
  </si>
  <si>
    <t>Obra B · construcción</t>
  </si>
  <si>
    <t>Cliente C · transporte</t>
  </si>
  <si>
    <t>Cliente / obra →</t>
  </si>
  <si>
    <t>← elige el cliente en el desplegable</t>
  </si>
  <si>
    <t>¿Puede entrar?</t>
  </si>
  <si>
    <t>· = este cliente no pide ese documento. Un trabajador puede entrar cuando no tiene nada caducado (CAD) ni pendiente (—) de lo que exige el cliente.</t>
  </si>
  <si>
    <t>EPI entregado</t>
  </si>
  <si>
    <t>Fecha de entrega</t>
  </si>
  <si>
    <t>Vida útil (meses)</t>
  </si>
  <si>
    <t>Reposición prevista</t>
  </si>
  <si>
    <t>Recibí firmado</t>
  </si>
  <si>
    <t>Casco de seguridad</t>
  </si>
  <si>
    <t>Sí</t>
  </si>
  <si>
    <t>Arnés anticaídas</t>
  </si>
  <si>
    <t>Calzado de seguridad</t>
  </si>
  <si>
    <t>Guantes de protección</t>
  </si>
  <si>
    <t>No</t>
  </si>
  <si>
    <t>Configuración</t>
  </si>
  <si>
    <t>Días de aviso antes de la caducidad</t>
  </si>
  <si>
    <t>Un documento pasa a «Por caducar» cuando le quedan estos días o menos. Cámbialo a tu gusto.</t>
  </si>
  <si>
    <t>Tipos de documento (puedes renombrarlos; el semáforo se adapta)</t>
  </si>
  <si>
    <t>Validez habitual (meses)</t>
  </si>
  <si>
    <t>Nota</t>
  </si>
  <si>
    <t>No hay un plazo legal único: lo fija la vigilancia de la salud según el riesgo. Lo habitual es anual.</t>
  </si>
  <si>
    <t>La ley no fija caducidad. Si tu cliente o tu convenio exigen reciclaje, escribe aquí los meses.</t>
  </si>
  <si>
    <t>Se entrega al contratar y cuando cambian los riesgos del puesto.</t>
  </si>
  <si>
    <t>Depende de la vida útil de cada equipo: detállalo en la hoja EPIs.</t>
  </si>
  <si>
    <t>Escribe la fecha impresa directamente en la columna «Fecha de caducidad».</t>
  </si>
  <si>
    <t>La Tarjeta Profesional de la Construcción se renueva cada 5 años.</t>
  </si>
  <si>
    <t>Reciclaje según tu evaluación de riesgos o lo que pida el cliente.</t>
  </si>
  <si>
    <t>Reciclaje según la norma aplicable, tu evaluación de riesgos o el cliente.</t>
  </si>
  <si>
    <t>CAP conductores</t>
  </si>
  <si>
    <t>Formación continua de 35 horas cada 5 años.</t>
  </si>
  <si>
    <t>Permiso de conducir</t>
  </si>
  <si>
    <t>Escribe la fecha impresa en el permiso.</t>
  </si>
  <si>
    <t>La validez es orientativa. Ajústala a lo que fijen tu servicio de prevención, tu convenio o tu cliente. Si la celda está vacía, escribe la fecha de caducidad a mano en la hoja Documentos.</t>
  </si>
  <si>
    <t>Plantilla de control documental PRL por trabajador</t>
  </si>
  <si>
    <t>Gratuita y sin macros. Hecha por DocuPRL para la persona que lleva la prevención en una pyme.</t>
  </si>
  <si>
    <t>Cómo usarla</t>
  </si>
  <si>
    <t>1. Trabajadores: borra los ejemplos y escribe tu plantilla, una persona por fila.</t>
  </si>
  <si>
    <t>2. Documentos: una fila por documento. Elige el trabajador y el tipo, y escribe la fecha de emisión. La caducidad se calcula sola si el tipo tiene validez; si no, escribe la fecha impresa en «Fecha de caducidad».</t>
  </si>
  <si>
    <t>3. Semáforo: no se toca. Muestra el estado de cada trabajador y documento: OK, días que quedan, CAD (caducado) o — (falta).</t>
  </si>
  <si>
    <t>4. Clientes: marca con una X qué documentos exige cada cliente u obra.</t>
  </si>
  <si>
    <t>5. Acceso: elige un cliente y verás qué trabajadores pueden entrar hoy y qué le falta a cada uno.</t>
  </si>
  <si>
    <t>6. EPIs: registra cada entrega con su vida útil y si tienes el recibí firmado.</t>
  </si>
  <si>
    <t>7. Configuración: cambia los días de aviso (60 por defecto) y los tipos de documento.</t>
  </si>
  <si>
    <t>Lo que un Excel no hace</t>
  </si>
  <si>
    <t>No avisa por correo: alguien tiene que abrirlo. No guarda los PDF: solo apunta dónde están. Y si lo tocan varias personas, se desordena.</t>
  </si>
  <si>
    <t>Lo mismo, dentro de DocuPRL</t>
  </si>
  <si>
    <t>DocuPRL hace esto mismo dentro de la plataforma, sin columnas ni fórmulas que mantener: el semáforo está siempre al día, los PDF se guardan en la ficha de cada trabajador y recibes un aviso por email antes de que algo caduque. Gratis hasta 3 trabajadores.</t>
  </si>
  <si>
    <t>docuprl.es/control-documental</t>
  </si>
  <si>
    <t>Esta plantilla es una ayuda de organización. No sustituye al asesoramiento de tu servicio de prevención.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</si>
</sst>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1"/>
      <color rgb="FF56657A"/>
      <name val="Calibri"/>
    </font>
    <font>
      <b/>
      <sz val="16"/>
      <color rgb="FF0D141F"/>
      <name val="Calibri"/>
    </font>
    <font>
      <sz val="11"/>
      <color rgb="FF56657A"/>
      <name val="Calibri"/>
    </font>
    <font>
      <b/>
      <sz val="11"/>
      <name val="Calibri"/>
    </font>
    <font>
      <b/>
      <sz val="14"/>
      <color rgb="FF0D141F"/>
      <name val="Calibri"/>
    </font>
    <font>
      <b/>
      <sz val="13"/>
      <color rgb="FF0D141F"/>
      <name val="Calibri"/>
    </font>
    <font>
      <b/>
      <sz val="13"/>
      <name val="Calibri"/>
    </font>
    <font>
      <b/>
      <sz val="18"/>
      <color rgb="FF0D141F"/>
      <name val="Calibri"/>
    </font>
    <font>
      <b/>
      <sz val="13"/>
      <color rgb="FF0F8F80"/>
      <name val="Calibri"/>
    </font>
    <font>
      <b/>
      <u/>
      <sz val="11"/>
      <color rgb="FF0F8F80"/>
      <name val="Calibri"/>
    </font>
    <font>
      <i/>
      <sz val="9"/>
      <color rgb="FF8A94A3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D141F"/>
      </patternFill>
    </fill>
    <fill>
      <patternFill patternType="solid">
        <fgColor rgb="FFF3F6F9"/>
      </patternFill>
    </fill>
    <fill>
      <patternFill patternType="solid">
        <fgColor rgb="FFD5F5F0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5" fillId="0" borderId="0" xfId="0" applyFont="1"/>
    <xf numFmtId="0" fontId="5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/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8" fillId="4" borderId="1" xfId="0" applyFont="1" applyFill="1" applyBorder="1"/>
  </cellXfs>
  <cellStyles count="1">
    <cellStyle name="Normal" xfId="0" builtinId="0"/>
  </cellStyles>
  <dxfs count="21">
    <dxf>
      <font>
        <b/>
        <color rgb="FF9C0006"/>
      </font>
      <fill>
        <patternFill patternType="solid">
          <bgColor rgb="FFFFC7CE"/>
        </patternFill>
      </fill>
    </dxf>
    <dxf>
      <font>
        <color rgb="FF8A94A3"/>
      </font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5700"/>
      </font>
      <fill>
        <patternFill patternType="solid">
          <bgColor rgb="FFFFEB9C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color rgb="FFC3CAD3"/>
      </font>
    </dxf>
    <dxf>
      <font>
        <color rgb="FF8A94A3"/>
      </font>
    </dxf>
    <dxf>
      <font>
        <b/>
        <color rgb="FF9C5700"/>
      </font>
      <fill>
        <patternFill patternType="solid">
          <bgColor rgb="FFFFEB9C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b/>
        <color rgb="FF04231F"/>
      </font>
      <fill>
        <patternFill patternType="solid">
          <bgColor rgb="FFD5F5F0"/>
        </patternFill>
      </fill>
    </dxf>
    <dxf>
      <font>
        <color rgb="FF8A94A3"/>
      </font>
    </dxf>
    <dxf>
      <font>
        <b/>
        <color rgb="FF9C5700"/>
      </font>
      <fill>
        <patternFill patternType="solid">
          <bgColor rgb="FFFFEB9C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color rgb="FF8A94A3"/>
      </font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5700"/>
      </font>
      <fill>
        <patternFill patternType="solid">
          <bgColor rgb="FFFFEB9C"/>
        </patternFill>
      </fill>
    </dxf>
    <dxf>
      <font>
        <b/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ocuprl.es/control-documental?utm_source=plantilla&amp;utm_medium=excel&amp;utm_campaign=plantilla-control-docu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1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4.4" x14ac:dyDescent="0.3"/>
  <cols>
    <col min="1" max="1" width="34" customWidth="1"/>
    <col min="2" max="2" width="22" customWidth="1"/>
    <col min="3" max="3" width="16" customWidth="1"/>
    <col min="4" max="4" width="28" customWidth="1"/>
    <col min="5" max="5" width="36" customWidth="1"/>
    <col min="7" max="7" width="70" customWidth="1"/>
  </cols>
  <sheetData>
    <row r="1" spans="1:7" ht="34.049999999999997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G1" s="3" t="s">
        <v>5</v>
      </c>
    </row>
    <row r="2" spans="1:7" x14ac:dyDescent="0.3">
      <c r="A2" s="4" t="s">
        <v>6</v>
      </c>
      <c r="B2" s="4" t="s">
        <v>7</v>
      </c>
      <c r="C2" s="4" t="s">
        <v>8</v>
      </c>
      <c r="D2" s="4" t="s">
        <v>9</v>
      </c>
      <c r="E2" s="4"/>
    </row>
    <row r="3" spans="1:7" x14ac:dyDescent="0.3">
      <c r="A3" s="4" t="s">
        <v>10</v>
      </c>
      <c r="B3" s="4" t="s">
        <v>11</v>
      </c>
      <c r="C3" s="4" t="s">
        <v>8</v>
      </c>
      <c r="D3" s="4" t="s">
        <v>12</v>
      </c>
      <c r="E3" s="4"/>
    </row>
    <row r="4" spans="1:7" x14ac:dyDescent="0.3">
      <c r="A4" s="4" t="s">
        <v>13</v>
      </c>
      <c r="B4" s="4" t="s">
        <v>7</v>
      </c>
      <c r="C4" s="4" t="s">
        <v>8</v>
      </c>
      <c r="D4" s="4" t="s">
        <v>14</v>
      </c>
      <c r="E4" s="4"/>
    </row>
    <row r="5" spans="1:7" x14ac:dyDescent="0.3">
      <c r="A5" s="4" t="s">
        <v>15</v>
      </c>
      <c r="B5" s="4" t="s">
        <v>16</v>
      </c>
      <c r="C5" s="4" t="s">
        <v>8</v>
      </c>
      <c r="D5" s="4" t="s">
        <v>17</v>
      </c>
      <c r="E5" s="4"/>
    </row>
    <row r="6" spans="1:7" x14ac:dyDescent="0.3">
      <c r="A6" s="4" t="s">
        <v>18</v>
      </c>
      <c r="B6" s="4" t="s">
        <v>7</v>
      </c>
      <c r="C6" s="4" t="s">
        <v>8</v>
      </c>
      <c r="D6" s="4" t="s">
        <v>19</v>
      </c>
      <c r="E6" s="4"/>
    </row>
    <row r="7" spans="1:7" x14ac:dyDescent="0.3">
      <c r="A7" s="4"/>
      <c r="B7" s="4"/>
      <c r="C7" s="4"/>
      <c r="D7" s="4"/>
      <c r="E7" s="4"/>
    </row>
    <row r="8" spans="1:7" x14ac:dyDescent="0.3">
      <c r="A8" s="4"/>
      <c r="B8" s="4"/>
      <c r="C8" s="4"/>
      <c r="D8" s="4"/>
      <c r="E8" s="4"/>
    </row>
    <row r="9" spans="1:7" x14ac:dyDescent="0.3">
      <c r="A9" s="4"/>
      <c r="B9" s="4"/>
      <c r="C9" s="4"/>
      <c r="D9" s="4"/>
      <c r="E9" s="4"/>
    </row>
    <row r="10" spans="1:7" x14ac:dyDescent="0.3">
      <c r="A10" s="4"/>
      <c r="B10" s="4"/>
      <c r="C10" s="4"/>
      <c r="D10" s="4"/>
      <c r="E10" s="4"/>
    </row>
    <row r="11" spans="1:7" x14ac:dyDescent="0.3">
      <c r="A11" s="4"/>
      <c r="B11" s="4"/>
      <c r="C11" s="4"/>
      <c r="D11" s="4"/>
      <c r="E11" s="4"/>
    </row>
    <row r="12" spans="1:7" x14ac:dyDescent="0.3">
      <c r="A12" s="4"/>
      <c r="B12" s="4"/>
      <c r="C12" s="4"/>
      <c r="D12" s="4"/>
      <c r="E12" s="4"/>
    </row>
    <row r="13" spans="1:7" x14ac:dyDescent="0.3">
      <c r="A13" s="4"/>
      <c r="B13" s="4"/>
      <c r="C13" s="4"/>
      <c r="D13" s="4"/>
      <c r="E13" s="4"/>
    </row>
    <row r="14" spans="1:7" x14ac:dyDescent="0.3">
      <c r="A14" s="4"/>
      <c r="B14" s="4"/>
      <c r="C14" s="4"/>
      <c r="D14" s="4"/>
      <c r="E14" s="4"/>
    </row>
    <row r="15" spans="1:7" x14ac:dyDescent="0.3">
      <c r="A15" s="4"/>
      <c r="B15" s="4"/>
      <c r="C15" s="4"/>
      <c r="D15" s="4"/>
      <c r="E15" s="4"/>
    </row>
    <row r="16" spans="1:7" x14ac:dyDescent="0.3">
      <c r="A16" s="4"/>
      <c r="B16" s="4"/>
      <c r="C16" s="4"/>
      <c r="D16" s="4"/>
      <c r="E16" s="4"/>
    </row>
    <row r="17" spans="1:5" x14ac:dyDescent="0.3">
      <c r="A17" s="4"/>
      <c r="B17" s="4"/>
      <c r="C17" s="4"/>
      <c r="D17" s="4"/>
      <c r="E17" s="4"/>
    </row>
    <row r="18" spans="1:5" x14ac:dyDescent="0.3">
      <c r="A18" s="4"/>
      <c r="B18" s="4"/>
      <c r="C18" s="4"/>
      <c r="D18" s="4"/>
      <c r="E18" s="4"/>
    </row>
    <row r="19" spans="1:5" x14ac:dyDescent="0.3">
      <c r="A19" s="4"/>
      <c r="B19" s="4"/>
      <c r="C19" s="4"/>
      <c r="D19" s="4"/>
      <c r="E19" s="4"/>
    </row>
    <row r="20" spans="1:5" x14ac:dyDescent="0.3">
      <c r="A20" s="4"/>
      <c r="B20" s="4"/>
      <c r="C20" s="4"/>
      <c r="D20" s="4"/>
      <c r="E20" s="4"/>
    </row>
    <row r="21" spans="1:5" x14ac:dyDescent="0.3">
      <c r="A21" s="4"/>
      <c r="B21" s="4"/>
      <c r="C21" s="4"/>
      <c r="D21" s="4"/>
      <c r="E21" s="4"/>
    </row>
    <row r="22" spans="1:5" x14ac:dyDescent="0.3">
      <c r="A22" s="4"/>
      <c r="B22" s="4"/>
      <c r="C22" s="4"/>
      <c r="D22" s="4"/>
      <c r="E22" s="4"/>
    </row>
    <row r="23" spans="1:5" x14ac:dyDescent="0.3">
      <c r="A23" s="4"/>
      <c r="B23" s="4"/>
      <c r="C23" s="4"/>
      <c r="D23" s="4"/>
      <c r="E23" s="4"/>
    </row>
    <row r="24" spans="1:5" x14ac:dyDescent="0.3">
      <c r="A24" s="4"/>
      <c r="B24" s="4"/>
      <c r="C24" s="4"/>
      <c r="D24" s="4"/>
      <c r="E24" s="4"/>
    </row>
    <row r="25" spans="1:5" x14ac:dyDescent="0.3">
      <c r="A25" s="4"/>
      <c r="B25" s="4"/>
      <c r="C25" s="4"/>
      <c r="D25" s="4"/>
      <c r="E25" s="4"/>
    </row>
    <row r="26" spans="1:5" x14ac:dyDescent="0.3">
      <c r="A26" s="4"/>
      <c r="B26" s="4"/>
      <c r="C26" s="4"/>
      <c r="D26" s="4"/>
      <c r="E26" s="4"/>
    </row>
    <row r="27" spans="1:5" x14ac:dyDescent="0.3">
      <c r="A27" s="4"/>
      <c r="B27" s="4"/>
      <c r="C27" s="4"/>
      <c r="D27" s="4"/>
      <c r="E27" s="4"/>
    </row>
    <row r="28" spans="1:5" x14ac:dyDescent="0.3">
      <c r="A28" s="4"/>
      <c r="B28" s="4"/>
      <c r="C28" s="4"/>
      <c r="D28" s="4"/>
      <c r="E28" s="4"/>
    </row>
    <row r="29" spans="1:5" x14ac:dyDescent="0.3">
      <c r="A29" s="4"/>
      <c r="B29" s="4"/>
      <c r="C29" s="4"/>
      <c r="D29" s="4"/>
      <c r="E29" s="4"/>
    </row>
    <row r="30" spans="1:5" x14ac:dyDescent="0.3">
      <c r="A30" s="4"/>
      <c r="B30" s="4"/>
      <c r="C30" s="4"/>
      <c r="D30" s="4"/>
      <c r="E30" s="4"/>
    </row>
    <row r="31" spans="1:5" x14ac:dyDescent="0.3">
      <c r="A31" s="4"/>
      <c r="B31" s="4"/>
      <c r="C31" s="4"/>
      <c r="D31" s="4"/>
      <c r="E31" s="4"/>
    </row>
    <row r="32" spans="1:5" x14ac:dyDescent="0.3">
      <c r="A32" s="4"/>
      <c r="B32" s="4"/>
      <c r="C32" s="4"/>
      <c r="D32" s="4"/>
      <c r="E32" s="4"/>
    </row>
    <row r="33" spans="1:5" x14ac:dyDescent="0.3">
      <c r="A33" s="4"/>
      <c r="B33" s="4"/>
      <c r="C33" s="4"/>
      <c r="D33" s="4"/>
      <c r="E33" s="4"/>
    </row>
    <row r="34" spans="1:5" x14ac:dyDescent="0.3">
      <c r="A34" s="4"/>
      <c r="B34" s="4"/>
      <c r="C34" s="4"/>
      <c r="D34" s="4"/>
      <c r="E34" s="4"/>
    </row>
    <row r="35" spans="1:5" x14ac:dyDescent="0.3">
      <c r="A35" s="4"/>
      <c r="B35" s="4"/>
      <c r="C35" s="4"/>
      <c r="D35" s="4"/>
      <c r="E35" s="4"/>
    </row>
    <row r="36" spans="1:5" x14ac:dyDescent="0.3">
      <c r="A36" s="4"/>
      <c r="B36" s="4"/>
      <c r="C36" s="4"/>
      <c r="D36" s="4"/>
      <c r="E36" s="4"/>
    </row>
    <row r="37" spans="1:5" x14ac:dyDescent="0.3">
      <c r="A37" s="4"/>
      <c r="B37" s="4"/>
      <c r="C37" s="4"/>
      <c r="D37" s="4"/>
      <c r="E37" s="4"/>
    </row>
    <row r="38" spans="1:5" x14ac:dyDescent="0.3">
      <c r="A38" s="4"/>
      <c r="B38" s="4"/>
      <c r="C38" s="4"/>
      <c r="D38" s="4"/>
      <c r="E38" s="4"/>
    </row>
    <row r="39" spans="1:5" x14ac:dyDescent="0.3">
      <c r="A39" s="4"/>
      <c r="B39" s="4"/>
      <c r="C39" s="4"/>
      <c r="D39" s="4"/>
      <c r="E39" s="4"/>
    </row>
    <row r="40" spans="1:5" x14ac:dyDescent="0.3">
      <c r="A40" s="4"/>
      <c r="B40" s="4"/>
      <c r="C40" s="4"/>
      <c r="D40" s="4"/>
      <c r="E40" s="4"/>
    </row>
    <row r="41" spans="1:5" x14ac:dyDescent="0.3">
      <c r="A41" s="4"/>
      <c r="B41" s="4"/>
      <c r="C41" s="4"/>
      <c r="D41" s="4"/>
      <c r="E41" s="4"/>
    </row>
    <row r="42" spans="1:5" x14ac:dyDescent="0.3">
      <c r="A42" s="4"/>
      <c r="B42" s="4"/>
      <c r="C42" s="4"/>
      <c r="D42" s="4"/>
      <c r="E42" s="4"/>
    </row>
    <row r="43" spans="1:5" x14ac:dyDescent="0.3">
      <c r="A43" s="4"/>
      <c r="B43" s="4"/>
      <c r="C43" s="4"/>
      <c r="D43" s="4"/>
      <c r="E43" s="4"/>
    </row>
    <row r="44" spans="1:5" x14ac:dyDescent="0.3">
      <c r="A44" s="4"/>
      <c r="B44" s="4"/>
      <c r="C44" s="4"/>
      <c r="D44" s="4"/>
      <c r="E44" s="4"/>
    </row>
    <row r="45" spans="1:5" x14ac:dyDescent="0.3">
      <c r="A45" s="4"/>
      <c r="B45" s="4"/>
      <c r="C45" s="4"/>
      <c r="D45" s="4"/>
      <c r="E45" s="4"/>
    </row>
    <row r="46" spans="1:5" x14ac:dyDescent="0.3">
      <c r="A46" s="4"/>
      <c r="B46" s="4"/>
      <c r="C46" s="4"/>
      <c r="D46" s="4"/>
      <c r="E46" s="4"/>
    </row>
    <row r="47" spans="1:5" x14ac:dyDescent="0.3">
      <c r="A47" s="4"/>
      <c r="B47" s="4"/>
      <c r="C47" s="4"/>
      <c r="D47" s="4"/>
      <c r="E47" s="4"/>
    </row>
    <row r="48" spans="1:5" x14ac:dyDescent="0.3">
      <c r="A48" s="4"/>
      <c r="B48" s="4"/>
      <c r="C48" s="4"/>
      <c r="D48" s="4"/>
      <c r="E48" s="4"/>
    </row>
    <row r="49" spans="1:5" x14ac:dyDescent="0.3">
      <c r="A49" s="4"/>
      <c r="B49" s="4"/>
      <c r="C49" s="4"/>
      <c r="D49" s="4"/>
      <c r="E49" s="4"/>
    </row>
    <row r="50" spans="1:5" x14ac:dyDescent="0.3">
      <c r="A50" s="4"/>
      <c r="B50" s="4"/>
      <c r="C50" s="4"/>
      <c r="D50" s="4"/>
      <c r="E50" s="4"/>
    </row>
    <row r="51" spans="1:5" x14ac:dyDescent="0.3">
      <c r="A51" s="4"/>
      <c r="B51" s="4"/>
      <c r="C51" s="4"/>
      <c r="D51" s="4"/>
      <c r="E51" s="4"/>
    </row>
    <row r="52" spans="1:5" x14ac:dyDescent="0.3">
      <c r="A52" s="4"/>
      <c r="B52" s="4"/>
      <c r="C52" s="4"/>
      <c r="D52" s="4"/>
      <c r="E52" s="4"/>
    </row>
    <row r="53" spans="1:5" x14ac:dyDescent="0.3">
      <c r="A53" s="4"/>
      <c r="B53" s="4"/>
      <c r="C53" s="4"/>
      <c r="D53" s="4"/>
      <c r="E53" s="4"/>
    </row>
    <row r="54" spans="1:5" x14ac:dyDescent="0.3">
      <c r="A54" s="4"/>
      <c r="B54" s="4"/>
      <c r="C54" s="4"/>
      <c r="D54" s="4"/>
      <c r="E54" s="4"/>
    </row>
    <row r="55" spans="1:5" x14ac:dyDescent="0.3">
      <c r="A55" s="4"/>
      <c r="B55" s="4"/>
      <c r="C55" s="4"/>
      <c r="D55" s="4"/>
      <c r="E55" s="4"/>
    </row>
    <row r="56" spans="1:5" x14ac:dyDescent="0.3">
      <c r="A56" s="4"/>
      <c r="B56" s="4"/>
      <c r="C56" s="4"/>
      <c r="D56" s="4"/>
      <c r="E56" s="4"/>
    </row>
    <row r="57" spans="1:5" x14ac:dyDescent="0.3">
      <c r="A57" s="4"/>
      <c r="B57" s="4"/>
      <c r="C57" s="4"/>
      <c r="D57" s="4"/>
      <c r="E57" s="4"/>
    </row>
    <row r="58" spans="1:5" x14ac:dyDescent="0.3">
      <c r="A58" s="4"/>
      <c r="B58" s="4"/>
      <c r="C58" s="4"/>
      <c r="D58" s="4"/>
      <c r="E58" s="4"/>
    </row>
    <row r="59" spans="1:5" x14ac:dyDescent="0.3">
      <c r="A59" s="4"/>
      <c r="B59" s="4"/>
      <c r="C59" s="4"/>
      <c r="D59" s="4"/>
      <c r="E59" s="4"/>
    </row>
    <row r="60" spans="1:5" x14ac:dyDescent="0.3">
      <c r="A60" s="4"/>
      <c r="B60" s="4"/>
      <c r="C60" s="4"/>
      <c r="D60" s="4"/>
      <c r="E60" s="4"/>
    </row>
    <row r="61" spans="1:5" x14ac:dyDescent="0.3">
      <c r="A61" s="4"/>
      <c r="B61" s="4"/>
      <c r="C61" s="4"/>
      <c r="D61" s="4"/>
      <c r="E61" s="4"/>
    </row>
    <row r="62" spans="1:5" x14ac:dyDescent="0.3">
      <c r="A62" s="4"/>
      <c r="B62" s="4"/>
      <c r="C62" s="4"/>
      <c r="D62" s="4"/>
      <c r="E62" s="4"/>
    </row>
    <row r="63" spans="1:5" x14ac:dyDescent="0.3">
      <c r="A63" s="4"/>
      <c r="B63" s="4"/>
      <c r="C63" s="4"/>
      <c r="D63" s="4"/>
      <c r="E63" s="4"/>
    </row>
    <row r="64" spans="1:5" x14ac:dyDescent="0.3">
      <c r="A64" s="4"/>
      <c r="B64" s="4"/>
      <c r="C64" s="4"/>
      <c r="D64" s="4"/>
      <c r="E64" s="4"/>
    </row>
    <row r="65" spans="1:5" x14ac:dyDescent="0.3">
      <c r="A65" s="4"/>
      <c r="B65" s="4"/>
      <c r="C65" s="4"/>
      <c r="D65" s="4"/>
      <c r="E65" s="4"/>
    </row>
    <row r="66" spans="1:5" x14ac:dyDescent="0.3">
      <c r="A66" s="4"/>
      <c r="B66" s="4"/>
      <c r="C66" s="4"/>
      <c r="D66" s="4"/>
      <c r="E66" s="4"/>
    </row>
    <row r="67" spans="1:5" x14ac:dyDescent="0.3">
      <c r="A67" s="4"/>
      <c r="B67" s="4"/>
      <c r="C67" s="4"/>
      <c r="D67" s="4"/>
      <c r="E67" s="4"/>
    </row>
    <row r="68" spans="1:5" x14ac:dyDescent="0.3">
      <c r="A68" s="4"/>
      <c r="B68" s="4"/>
      <c r="C68" s="4"/>
      <c r="D68" s="4"/>
      <c r="E68" s="4"/>
    </row>
    <row r="69" spans="1:5" x14ac:dyDescent="0.3">
      <c r="A69" s="4"/>
      <c r="B69" s="4"/>
      <c r="C69" s="4"/>
      <c r="D69" s="4"/>
      <c r="E69" s="4"/>
    </row>
    <row r="70" spans="1:5" x14ac:dyDescent="0.3">
      <c r="A70" s="4"/>
      <c r="B70" s="4"/>
      <c r="C70" s="4"/>
      <c r="D70" s="4"/>
      <c r="E70" s="4"/>
    </row>
    <row r="71" spans="1:5" x14ac:dyDescent="0.3">
      <c r="A71" s="4"/>
      <c r="B71" s="4"/>
      <c r="C71" s="4"/>
      <c r="D71" s="4"/>
      <c r="E71" s="4"/>
    </row>
    <row r="72" spans="1:5" x14ac:dyDescent="0.3">
      <c r="A72" s="4"/>
      <c r="B72" s="4"/>
      <c r="C72" s="4"/>
      <c r="D72" s="4"/>
      <c r="E72" s="4"/>
    </row>
    <row r="73" spans="1:5" x14ac:dyDescent="0.3">
      <c r="A73" s="4"/>
      <c r="B73" s="4"/>
      <c r="C73" s="4"/>
      <c r="D73" s="4"/>
      <c r="E73" s="4"/>
    </row>
    <row r="74" spans="1:5" x14ac:dyDescent="0.3">
      <c r="A74" s="4"/>
      <c r="B74" s="4"/>
      <c r="C74" s="4"/>
      <c r="D74" s="4"/>
      <c r="E74" s="4"/>
    </row>
    <row r="75" spans="1:5" x14ac:dyDescent="0.3">
      <c r="A75" s="4"/>
      <c r="B75" s="4"/>
      <c r="C75" s="4"/>
      <c r="D75" s="4"/>
      <c r="E75" s="4"/>
    </row>
    <row r="76" spans="1:5" x14ac:dyDescent="0.3">
      <c r="A76" s="4"/>
      <c r="B76" s="4"/>
      <c r="C76" s="4"/>
      <c r="D76" s="4"/>
      <c r="E76" s="4"/>
    </row>
    <row r="77" spans="1:5" x14ac:dyDescent="0.3">
      <c r="A77" s="4"/>
      <c r="B77" s="4"/>
      <c r="C77" s="4"/>
      <c r="D77" s="4"/>
      <c r="E77" s="4"/>
    </row>
    <row r="78" spans="1:5" x14ac:dyDescent="0.3">
      <c r="A78" s="4"/>
      <c r="B78" s="4"/>
      <c r="C78" s="4"/>
      <c r="D78" s="4"/>
      <c r="E78" s="4"/>
    </row>
    <row r="79" spans="1:5" x14ac:dyDescent="0.3">
      <c r="A79" s="4"/>
      <c r="B79" s="4"/>
      <c r="C79" s="4"/>
      <c r="D79" s="4"/>
      <c r="E79" s="4"/>
    </row>
    <row r="80" spans="1:5" x14ac:dyDescent="0.3">
      <c r="A80" s="4"/>
      <c r="B80" s="4"/>
      <c r="C80" s="4"/>
      <c r="D80" s="4"/>
      <c r="E80" s="4"/>
    </row>
    <row r="81" spans="1:5" x14ac:dyDescent="0.3">
      <c r="A81" s="4"/>
      <c r="B81" s="4"/>
      <c r="C81" s="4"/>
      <c r="D81" s="4"/>
      <c r="E81" s="4"/>
    </row>
    <row r="82" spans="1:5" x14ac:dyDescent="0.3">
      <c r="A82" s="4"/>
      <c r="B82" s="4"/>
      <c r="C82" s="4"/>
      <c r="D82" s="4"/>
      <c r="E82" s="4"/>
    </row>
    <row r="83" spans="1:5" x14ac:dyDescent="0.3">
      <c r="A83" s="4"/>
      <c r="B83" s="4"/>
      <c r="C83" s="4"/>
      <c r="D83" s="4"/>
      <c r="E83" s="4"/>
    </row>
    <row r="84" spans="1:5" x14ac:dyDescent="0.3">
      <c r="A84" s="4"/>
      <c r="B84" s="4"/>
      <c r="C84" s="4"/>
      <c r="D84" s="4"/>
      <c r="E84" s="4"/>
    </row>
    <row r="85" spans="1:5" x14ac:dyDescent="0.3">
      <c r="A85" s="4"/>
      <c r="B85" s="4"/>
      <c r="C85" s="4"/>
      <c r="D85" s="4"/>
      <c r="E85" s="4"/>
    </row>
    <row r="86" spans="1:5" x14ac:dyDescent="0.3">
      <c r="A86" s="4"/>
      <c r="B86" s="4"/>
      <c r="C86" s="4"/>
      <c r="D86" s="4"/>
      <c r="E86" s="4"/>
    </row>
    <row r="87" spans="1:5" x14ac:dyDescent="0.3">
      <c r="A87" s="4"/>
      <c r="B87" s="4"/>
      <c r="C87" s="4"/>
      <c r="D87" s="4"/>
      <c r="E87" s="4"/>
    </row>
    <row r="88" spans="1:5" x14ac:dyDescent="0.3">
      <c r="A88" s="4"/>
      <c r="B88" s="4"/>
      <c r="C88" s="4"/>
      <c r="D88" s="4"/>
      <c r="E88" s="4"/>
    </row>
    <row r="89" spans="1:5" x14ac:dyDescent="0.3">
      <c r="A89" s="4"/>
      <c r="B89" s="4"/>
      <c r="C89" s="4"/>
      <c r="D89" s="4"/>
      <c r="E89" s="4"/>
    </row>
    <row r="90" spans="1:5" x14ac:dyDescent="0.3">
      <c r="A90" s="4"/>
      <c r="B90" s="4"/>
      <c r="C90" s="4"/>
      <c r="D90" s="4"/>
      <c r="E90" s="4"/>
    </row>
    <row r="91" spans="1:5" x14ac:dyDescent="0.3">
      <c r="A91" s="4"/>
      <c r="B91" s="4"/>
      <c r="C91" s="4"/>
      <c r="D91" s="4"/>
      <c r="E91" s="4"/>
    </row>
    <row r="92" spans="1:5" x14ac:dyDescent="0.3">
      <c r="A92" s="4"/>
      <c r="B92" s="4"/>
      <c r="C92" s="4"/>
      <c r="D92" s="4"/>
      <c r="E92" s="4"/>
    </row>
    <row r="93" spans="1:5" x14ac:dyDescent="0.3">
      <c r="A93" s="4"/>
      <c r="B93" s="4"/>
      <c r="C93" s="4"/>
      <c r="D93" s="4"/>
      <c r="E93" s="4"/>
    </row>
    <row r="94" spans="1:5" x14ac:dyDescent="0.3">
      <c r="A94" s="4"/>
      <c r="B94" s="4"/>
      <c r="C94" s="4"/>
      <c r="D94" s="4"/>
      <c r="E94" s="4"/>
    </row>
    <row r="95" spans="1:5" x14ac:dyDescent="0.3">
      <c r="A95" s="4"/>
      <c r="B95" s="4"/>
      <c r="C95" s="4"/>
      <c r="D95" s="4"/>
      <c r="E95" s="4"/>
    </row>
    <row r="96" spans="1:5" x14ac:dyDescent="0.3">
      <c r="A96" s="4"/>
      <c r="B96" s="4"/>
      <c r="C96" s="4"/>
      <c r="D96" s="4"/>
      <c r="E96" s="4"/>
    </row>
    <row r="97" spans="1:5" x14ac:dyDescent="0.3">
      <c r="A97" s="4"/>
      <c r="B97" s="4"/>
      <c r="C97" s="4"/>
      <c r="D97" s="4"/>
      <c r="E97" s="4"/>
    </row>
    <row r="98" spans="1:5" x14ac:dyDescent="0.3">
      <c r="A98" s="4"/>
      <c r="B98" s="4"/>
      <c r="C98" s="4"/>
      <c r="D98" s="4"/>
      <c r="E98" s="4"/>
    </row>
    <row r="99" spans="1:5" x14ac:dyDescent="0.3">
      <c r="A99" s="4"/>
      <c r="B99" s="4"/>
      <c r="C99" s="4"/>
      <c r="D99" s="4"/>
      <c r="E99" s="4"/>
    </row>
    <row r="100" spans="1:5" x14ac:dyDescent="0.3">
      <c r="A100" s="4"/>
      <c r="B100" s="4"/>
      <c r="C100" s="4"/>
      <c r="D100" s="4"/>
      <c r="E100" s="4"/>
    </row>
    <row r="101" spans="1:5" x14ac:dyDescent="0.3">
      <c r="A101" s="4"/>
      <c r="B101" s="4"/>
      <c r="C101" s="4"/>
      <c r="D101" s="4"/>
      <c r="E101" s="4"/>
    </row>
    <row r="102" spans="1:5" x14ac:dyDescent="0.3">
      <c r="A102" s="4"/>
      <c r="B102" s="4"/>
      <c r="C102" s="4"/>
      <c r="D102" s="4"/>
      <c r="E102" s="4"/>
    </row>
    <row r="103" spans="1:5" x14ac:dyDescent="0.3">
      <c r="A103" s="4"/>
      <c r="B103" s="4"/>
      <c r="C103" s="4"/>
      <c r="D103" s="4"/>
      <c r="E103" s="4"/>
    </row>
    <row r="104" spans="1:5" x14ac:dyDescent="0.3">
      <c r="A104" s="4"/>
      <c r="B104" s="4"/>
      <c r="C104" s="4"/>
      <c r="D104" s="4"/>
      <c r="E104" s="4"/>
    </row>
    <row r="105" spans="1:5" x14ac:dyDescent="0.3">
      <c r="A105" s="4"/>
      <c r="B105" s="4"/>
      <c r="C105" s="4"/>
      <c r="D105" s="4"/>
      <c r="E105" s="4"/>
    </row>
    <row r="106" spans="1:5" x14ac:dyDescent="0.3">
      <c r="A106" s="4"/>
      <c r="B106" s="4"/>
      <c r="C106" s="4"/>
      <c r="D106" s="4"/>
      <c r="E106" s="4"/>
    </row>
    <row r="107" spans="1:5" x14ac:dyDescent="0.3">
      <c r="A107" s="4"/>
      <c r="B107" s="4"/>
      <c r="C107" s="4"/>
      <c r="D107" s="4"/>
      <c r="E107" s="4"/>
    </row>
    <row r="108" spans="1:5" x14ac:dyDescent="0.3">
      <c r="A108" s="4"/>
      <c r="B108" s="4"/>
      <c r="C108" s="4"/>
      <c r="D108" s="4"/>
      <c r="E108" s="4"/>
    </row>
    <row r="109" spans="1:5" x14ac:dyDescent="0.3">
      <c r="A109" s="4"/>
      <c r="B109" s="4"/>
      <c r="C109" s="4"/>
      <c r="D109" s="4"/>
      <c r="E109" s="4"/>
    </row>
    <row r="110" spans="1:5" x14ac:dyDescent="0.3">
      <c r="A110" s="4"/>
      <c r="B110" s="4"/>
      <c r="C110" s="4"/>
      <c r="D110" s="4"/>
      <c r="E110" s="4"/>
    </row>
    <row r="111" spans="1:5" x14ac:dyDescent="0.3">
      <c r="A111" s="4"/>
      <c r="B111" s="4"/>
      <c r="C111" s="4"/>
      <c r="D111" s="4"/>
      <c r="E111" s="4"/>
    </row>
    <row r="112" spans="1:5" x14ac:dyDescent="0.3">
      <c r="A112" s="4"/>
      <c r="B112" s="4"/>
      <c r="C112" s="4"/>
      <c r="D112" s="4"/>
      <c r="E112" s="4"/>
    </row>
    <row r="113" spans="1:5" x14ac:dyDescent="0.3">
      <c r="A113" s="4"/>
      <c r="B113" s="4"/>
      <c r="C113" s="4"/>
      <c r="D113" s="4"/>
      <c r="E113" s="4"/>
    </row>
    <row r="114" spans="1:5" x14ac:dyDescent="0.3">
      <c r="A114" s="4"/>
      <c r="B114" s="4"/>
      <c r="C114" s="4"/>
      <c r="D114" s="4"/>
      <c r="E114" s="4"/>
    </row>
    <row r="115" spans="1:5" x14ac:dyDescent="0.3">
      <c r="A115" s="4"/>
      <c r="B115" s="4"/>
      <c r="C115" s="4"/>
      <c r="D115" s="4"/>
      <c r="E115" s="4"/>
    </row>
    <row r="116" spans="1:5" x14ac:dyDescent="0.3">
      <c r="A116" s="4"/>
      <c r="B116" s="4"/>
      <c r="C116" s="4"/>
      <c r="D116" s="4"/>
      <c r="E116" s="4"/>
    </row>
    <row r="117" spans="1:5" x14ac:dyDescent="0.3">
      <c r="A117" s="4"/>
      <c r="B117" s="4"/>
      <c r="C117" s="4"/>
      <c r="D117" s="4"/>
      <c r="E117" s="4"/>
    </row>
    <row r="118" spans="1:5" x14ac:dyDescent="0.3">
      <c r="A118" s="4"/>
      <c r="B118" s="4"/>
      <c r="C118" s="4"/>
      <c r="D118" s="4"/>
      <c r="E118" s="4"/>
    </row>
    <row r="119" spans="1:5" x14ac:dyDescent="0.3">
      <c r="A119" s="4"/>
      <c r="B119" s="4"/>
      <c r="C119" s="4"/>
      <c r="D119" s="4"/>
      <c r="E119" s="4"/>
    </row>
    <row r="120" spans="1:5" x14ac:dyDescent="0.3">
      <c r="A120" s="4"/>
      <c r="B120" s="4"/>
      <c r="C120" s="4"/>
      <c r="D120" s="4"/>
      <c r="E120" s="4"/>
    </row>
    <row r="121" spans="1:5" x14ac:dyDescent="0.3">
      <c r="A121" s="4"/>
      <c r="B121" s="4"/>
      <c r="C121" s="4"/>
      <c r="D121" s="4"/>
      <c r="E121" s="4"/>
    </row>
  </sheetData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01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4.4" x14ac:dyDescent="0.3"/>
  <cols>
    <col min="1" max="1" width="30" customWidth="1"/>
    <col min="2" max="2" width="32" customWidth="1"/>
    <col min="3" max="3" width="16" customWidth="1"/>
    <col min="4" max="4" width="12" customWidth="1"/>
    <col min="5" max="5" width="17" customWidth="1"/>
    <col min="6" max="6" width="12" customWidth="1"/>
    <col min="7" max="7" width="15" customWidth="1"/>
    <col min="8" max="8" width="34" customWidth="1"/>
    <col min="9" max="9" width="30" customWidth="1"/>
    <col min="10" max="10" width="8" hidden="1" customWidth="1"/>
  </cols>
  <sheetData>
    <row r="1" spans="1:10" ht="34.049999999999997" customHeight="1" x14ac:dyDescent="0.3">
      <c r="A1" s="1" t="s">
        <v>0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4</v>
      </c>
      <c r="J1" s="2" t="s">
        <v>27</v>
      </c>
    </row>
    <row r="2" spans="1:10" x14ac:dyDescent="0.3">
      <c r="A2" s="4" t="s">
        <v>6</v>
      </c>
      <c r="B2" s="4" t="s">
        <v>28</v>
      </c>
      <c r="C2" s="5">
        <f ca="1">TODAY()-200</f>
        <v>46096</v>
      </c>
      <c r="D2" s="6">
        <f>IF(B2="","",IFERROR(IF(VLOOKUP(B2,Configuración!$A$6:$B$15,2,FALSE)="","",VLOOKUP(B2,Configuración!$A$6:$B$15,2,FALSE)),""))</f>
        <v>12</v>
      </c>
      <c r="E2" s="7">
        <f ca="1">IF(OR(C2="",D2=""),"",EDATE(C2,D2))</f>
        <v>46461</v>
      </c>
      <c r="F2" s="8">
        <f t="shared" ref="F2:F65" ca="1" si="0">IF(E2="","",E2-TODAY())</f>
        <v>165</v>
      </c>
      <c r="G2" s="6" t="str">
        <f ca="1">IF(A2="","",IF(E2="","Sin caducidad",IF(F2&lt;0,"Caducado",IF(F2&lt;=Configuración!$B$2,"Por caducar","Vigente"))))</f>
        <v>Vigente</v>
      </c>
      <c r="H2" s="4" t="s">
        <v>29</v>
      </c>
      <c r="I2" s="4"/>
      <c r="J2">
        <f t="shared" ref="J2:J65" ca="1" si="1">IF(E2="",0,E2)</f>
        <v>46461</v>
      </c>
    </row>
    <row r="3" spans="1:10" x14ac:dyDescent="0.3">
      <c r="A3" s="4" t="s">
        <v>6</v>
      </c>
      <c r="B3" s="4" t="s">
        <v>30</v>
      </c>
      <c r="C3" s="5">
        <f ca="1">TODAY()-400</f>
        <v>45896</v>
      </c>
      <c r="D3" s="6" t="str">
        <f>IF(B3="","",IFERROR(IF(VLOOKUP(B3,Configuración!$A$6:$B$15,2,FALSE)="","",VLOOKUP(B3,Configuración!$A$6:$B$15,2,FALSE)),""))</f>
        <v/>
      </c>
      <c r="E3" s="7" t="str">
        <f ca="1">IF(OR(C3="",D3=""),"",EDATE(C3,D3))</f>
        <v/>
      </c>
      <c r="F3" s="8" t="str">
        <f t="shared" ca="1" si="0"/>
        <v/>
      </c>
      <c r="G3" s="6" t="str">
        <f ca="1">IF(A3="","",IF(E3="","Sin caducidad",IF(F3&lt;0,"Caducado",IF(F3&lt;=Configuración!$B$2,"Por caducar","Vigente"))))</f>
        <v>Sin caducidad</v>
      </c>
      <c r="H3" s="4" t="s">
        <v>8</v>
      </c>
      <c r="I3" s="4"/>
      <c r="J3">
        <f t="shared" ca="1" si="1"/>
        <v>0</v>
      </c>
    </row>
    <row r="4" spans="1:10" x14ac:dyDescent="0.3">
      <c r="A4" s="4" t="s">
        <v>6</v>
      </c>
      <c r="B4" s="4" t="s">
        <v>31</v>
      </c>
      <c r="C4" s="5">
        <f ca="1">TODAY()-400</f>
        <v>45896</v>
      </c>
      <c r="D4" s="6" t="str">
        <f>IF(B4="","",IFERROR(IF(VLOOKUP(B4,Configuración!$A$6:$B$15,2,FALSE)="","",VLOOKUP(B4,Configuración!$A$6:$B$15,2,FALSE)),""))</f>
        <v/>
      </c>
      <c r="E4" s="7" t="str">
        <f ca="1">IF(OR(C4="",D4=""),"",EDATE(C4,D4))</f>
        <v/>
      </c>
      <c r="F4" s="8" t="str">
        <f t="shared" ca="1" si="0"/>
        <v/>
      </c>
      <c r="G4" s="6" t="str">
        <f ca="1">IF(A4="","",IF(E4="","Sin caducidad",IF(F4&lt;0,"Caducado",IF(F4&lt;=Configuración!$B$2,"Por caducar","Vigente"))))</f>
        <v>Sin caducidad</v>
      </c>
      <c r="H4" s="4" t="s">
        <v>8</v>
      </c>
      <c r="I4" s="4"/>
      <c r="J4">
        <f t="shared" ca="1" si="1"/>
        <v>0</v>
      </c>
    </row>
    <row r="5" spans="1:10" x14ac:dyDescent="0.3">
      <c r="A5" s="4" t="s">
        <v>6</v>
      </c>
      <c r="B5" s="4" t="s">
        <v>32</v>
      </c>
      <c r="C5" s="5">
        <f ca="1">TODAY()-1790</f>
        <v>44506</v>
      </c>
      <c r="D5" s="6">
        <f>IF(B5="","",IFERROR(IF(VLOOKUP(B5,Configuración!$A$6:$B$15,2,FALSE)="","",VLOOKUP(B5,Configuración!$A$6:$B$15,2,FALSE)),""))</f>
        <v>60</v>
      </c>
      <c r="E5" s="7">
        <f ca="1">IF(OR(C5="",D5=""),"",EDATE(C5,D5))</f>
        <v>46332</v>
      </c>
      <c r="F5" s="8">
        <f t="shared" ca="1" si="0"/>
        <v>36</v>
      </c>
      <c r="G5" s="6" t="str">
        <f ca="1">IF(A5="","",IF(E5="","Sin caducidad",IF(F5&lt;0,"Caducado",IF(F5&lt;=Configuración!$B$2,"Por caducar","Vigente"))))</f>
        <v>Por caducar</v>
      </c>
      <c r="H5" s="4" t="s">
        <v>29</v>
      </c>
      <c r="I5" s="4"/>
      <c r="J5">
        <f t="shared" ca="1" si="1"/>
        <v>46332</v>
      </c>
    </row>
    <row r="6" spans="1:10" x14ac:dyDescent="0.3">
      <c r="A6" s="4" t="s">
        <v>6</v>
      </c>
      <c r="B6" s="4" t="s">
        <v>33</v>
      </c>
      <c r="C6" s="5">
        <f ca="1">TODAY()-100</f>
        <v>46196</v>
      </c>
      <c r="D6" s="6" t="str">
        <f>IF(B6="","",IFERROR(IF(VLOOKUP(B6,Configuración!$A$6:$B$15,2,FALSE)="","",VLOOKUP(B6,Configuración!$A$6:$B$15,2,FALSE)),""))</f>
        <v/>
      </c>
      <c r="E6" s="7" t="str">
        <f ca="1">IF(OR(C6="",D6=""),"",EDATE(C6,D6))</f>
        <v/>
      </c>
      <c r="F6" s="8" t="str">
        <f t="shared" ca="1" si="0"/>
        <v/>
      </c>
      <c r="G6" s="6" t="str">
        <f ca="1">IF(A6="","",IF(E6="","Sin caducidad",IF(F6&lt;0,"Caducado",IF(F6&lt;=Configuración!$B$2,"Por caducar","Vigente"))))</f>
        <v>Sin caducidad</v>
      </c>
      <c r="H6" s="4" t="s">
        <v>8</v>
      </c>
      <c r="I6" s="4"/>
      <c r="J6">
        <f t="shared" ca="1" si="1"/>
        <v>0</v>
      </c>
    </row>
    <row r="7" spans="1:10" x14ac:dyDescent="0.3">
      <c r="A7" s="4" t="s">
        <v>6</v>
      </c>
      <c r="B7" s="4" t="s">
        <v>2</v>
      </c>
      <c r="C7" s="5"/>
      <c r="D7" s="6" t="str">
        <f>IF(B7="","",IFERROR(IF(VLOOKUP(B7,Configuración!$A$6:$B$15,2,FALSE)="","",VLOOKUP(B7,Configuración!$A$6:$B$15,2,FALSE)),""))</f>
        <v/>
      </c>
      <c r="E7" s="7">
        <f ca="1">TODAY()+900</f>
        <v>47196</v>
      </c>
      <c r="F7" s="8">
        <f t="shared" ca="1" si="0"/>
        <v>900</v>
      </c>
      <c r="G7" s="6" t="str">
        <f ca="1">IF(A7="","",IF(E7="","Sin caducidad",IF(F7&lt;0,"Caducado",IF(F7&lt;=Configuración!$B$2,"Por caducar","Vigente"))))</f>
        <v>Vigente</v>
      </c>
      <c r="H7" s="4" t="s">
        <v>8</v>
      </c>
      <c r="I7" s="4"/>
      <c r="J7">
        <f t="shared" ca="1" si="1"/>
        <v>47196</v>
      </c>
    </row>
    <row r="8" spans="1:10" x14ac:dyDescent="0.3">
      <c r="A8" s="4" t="s">
        <v>10</v>
      </c>
      <c r="B8" s="4" t="s">
        <v>28</v>
      </c>
      <c r="C8" s="5">
        <f ca="1">TODAY()-380</f>
        <v>45916</v>
      </c>
      <c r="D8" s="6">
        <f>IF(B8="","",IFERROR(IF(VLOOKUP(B8,Configuración!$A$6:$B$15,2,FALSE)="","",VLOOKUP(B8,Configuración!$A$6:$B$15,2,FALSE)),""))</f>
        <v>12</v>
      </c>
      <c r="E8" s="7">
        <f t="shared" ref="E8:E18" ca="1" si="2">IF(OR(C8="",D8=""),"",EDATE(C8,D8))</f>
        <v>46281</v>
      </c>
      <c r="F8" s="8">
        <f t="shared" ca="1" si="0"/>
        <v>-15</v>
      </c>
      <c r="G8" s="6" t="str">
        <f ca="1">IF(A8="","",IF(E8="","Sin caducidad",IF(F8&lt;0,"Caducado",IF(F8&lt;=Configuración!$B$2,"Por caducar","Vigente"))))</f>
        <v>Caducado</v>
      </c>
      <c r="H8" s="4" t="s">
        <v>34</v>
      </c>
      <c r="I8" s="4"/>
      <c r="J8">
        <f t="shared" ca="1" si="1"/>
        <v>46281</v>
      </c>
    </row>
    <row r="9" spans="1:10" x14ac:dyDescent="0.3">
      <c r="A9" s="4" t="s">
        <v>10</v>
      </c>
      <c r="B9" s="4" t="s">
        <v>30</v>
      </c>
      <c r="C9" s="5">
        <f ca="1">TODAY()-500</f>
        <v>45796</v>
      </c>
      <c r="D9" s="6" t="str">
        <f>IF(B9="","",IFERROR(IF(VLOOKUP(B9,Configuración!$A$6:$B$15,2,FALSE)="","",VLOOKUP(B9,Configuración!$A$6:$B$15,2,FALSE)),""))</f>
        <v/>
      </c>
      <c r="E9" s="7" t="str">
        <f t="shared" ca="1" si="2"/>
        <v/>
      </c>
      <c r="F9" s="8" t="str">
        <f t="shared" ca="1" si="0"/>
        <v/>
      </c>
      <c r="G9" s="6" t="str">
        <f ca="1">IF(A9="","",IF(E9="","Sin caducidad",IF(F9&lt;0,"Caducado",IF(F9&lt;=Configuración!$B$2,"Por caducar","Vigente"))))</f>
        <v>Sin caducidad</v>
      </c>
      <c r="H9" s="4" t="s">
        <v>8</v>
      </c>
      <c r="I9" s="4"/>
      <c r="J9">
        <f t="shared" ca="1" si="1"/>
        <v>0</v>
      </c>
    </row>
    <row r="10" spans="1:10" x14ac:dyDescent="0.3">
      <c r="A10" s="4" t="s">
        <v>10</v>
      </c>
      <c r="B10" s="4" t="s">
        <v>31</v>
      </c>
      <c r="C10" s="5">
        <f ca="1">TODAY()-500</f>
        <v>45796</v>
      </c>
      <c r="D10" s="6" t="str">
        <f>IF(B10="","",IFERROR(IF(VLOOKUP(B10,Configuración!$A$6:$B$15,2,FALSE)="","",VLOOKUP(B10,Configuración!$A$6:$B$15,2,FALSE)),""))</f>
        <v/>
      </c>
      <c r="E10" s="7" t="str">
        <f t="shared" ca="1" si="2"/>
        <v/>
      </c>
      <c r="F10" s="8" t="str">
        <f t="shared" ca="1" si="0"/>
        <v/>
      </c>
      <c r="G10" s="6" t="str">
        <f ca="1">IF(A10="","",IF(E10="","Sin caducidad",IF(F10&lt;0,"Caducado",IF(F10&lt;=Configuración!$B$2,"Por caducar","Vigente"))))</f>
        <v>Sin caducidad</v>
      </c>
      <c r="H10" s="4" t="s">
        <v>8</v>
      </c>
      <c r="I10" s="4"/>
      <c r="J10">
        <f t="shared" ca="1" si="1"/>
        <v>0</v>
      </c>
    </row>
    <row r="11" spans="1:10" x14ac:dyDescent="0.3">
      <c r="A11" s="4" t="s">
        <v>13</v>
      </c>
      <c r="B11" s="4" t="s">
        <v>28</v>
      </c>
      <c r="C11" s="5">
        <f ca="1">TODAY()-320</f>
        <v>45976</v>
      </c>
      <c r="D11" s="6">
        <f>IF(B11="","",IFERROR(IF(VLOOKUP(B11,Configuración!$A$6:$B$15,2,FALSE)="","",VLOOKUP(B11,Configuración!$A$6:$B$15,2,FALSE)),""))</f>
        <v>12</v>
      </c>
      <c r="E11" s="7">
        <f t="shared" ca="1" si="2"/>
        <v>46341</v>
      </c>
      <c r="F11" s="8">
        <f t="shared" ca="1" si="0"/>
        <v>45</v>
      </c>
      <c r="G11" s="6" t="str">
        <f ca="1">IF(A11="","",IF(E11="","Sin caducidad",IF(F11&lt;0,"Caducado",IF(F11&lt;=Configuración!$B$2,"Por caducar","Vigente"))))</f>
        <v>Por caducar</v>
      </c>
      <c r="H11" s="4" t="s">
        <v>35</v>
      </c>
      <c r="I11" s="4"/>
      <c r="J11">
        <f t="shared" ca="1" si="1"/>
        <v>46341</v>
      </c>
    </row>
    <row r="12" spans="1:10" x14ac:dyDescent="0.3">
      <c r="A12" s="4" t="s">
        <v>13</v>
      </c>
      <c r="B12" s="4" t="s">
        <v>32</v>
      </c>
      <c r="C12" s="5">
        <f ca="1">TODAY()-600</f>
        <v>45696</v>
      </c>
      <c r="D12" s="6">
        <f>IF(B12="","",IFERROR(IF(VLOOKUP(B12,Configuración!$A$6:$B$15,2,FALSE)="","",VLOOKUP(B12,Configuración!$A$6:$B$15,2,FALSE)),""))</f>
        <v>60</v>
      </c>
      <c r="E12" s="7">
        <f t="shared" ca="1" si="2"/>
        <v>47522</v>
      </c>
      <c r="F12" s="8">
        <f t="shared" ca="1" si="0"/>
        <v>1226</v>
      </c>
      <c r="G12" s="6" t="str">
        <f ca="1">IF(A12="","",IF(E12="","Sin caducidad",IF(F12&lt;0,"Caducado",IF(F12&lt;=Configuración!$B$2,"Por caducar","Vigente"))))</f>
        <v>Vigente</v>
      </c>
      <c r="H12" s="4" t="s">
        <v>8</v>
      </c>
      <c r="I12" s="4"/>
      <c r="J12">
        <f t="shared" ca="1" si="1"/>
        <v>47522</v>
      </c>
    </row>
    <row r="13" spans="1:10" x14ac:dyDescent="0.3">
      <c r="A13" s="4" t="s">
        <v>13</v>
      </c>
      <c r="B13" s="4" t="s">
        <v>36</v>
      </c>
      <c r="C13" s="5">
        <f ca="1">TODAY()-250</f>
        <v>46046</v>
      </c>
      <c r="D13" s="6" t="str">
        <f>IF(B13="","",IFERROR(IF(VLOOKUP(B13,Configuración!$A$6:$B$15,2,FALSE)="","",VLOOKUP(B13,Configuración!$A$6:$B$15,2,FALSE)),""))</f>
        <v/>
      </c>
      <c r="E13" s="7" t="str">
        <f t="shared" ca="1" si="2"/>
        <v/>
      </c>
      <c r="F13" s="8" t="str">
        <f t="shared" ca="1" si="0"/>
        <v/>
      </c>
      <c r="G13" s="6" t="str">
        <f ca="1">IF(A13="","",IF(E13="","Sin caducidad",IF(F13&lt;0,"Caducado",IF(F13&lt;=Configuración!$B$2,"Por caducar","Vigente"))))</f>
        <v>Sin caducidad</v>
      </c>
      <c r="H13" s="4" t="s">
        <v>8</v>
      </c>
      <c r="I13" s="4"/>
      <c r="J13">
        <f t="shared" ca="1" si="1"/>
        <v>0</v>
      </c>
    </row>
    <row r="14" spans="1:10" x14ac:dyDescent="0.3">
      <c r="A14" s="4" t="s">
        <v>13</v>
      </c>
      <c r="B14" s="4" t="s">
        <v>33</v>
      </c>
      <c r="C14" s="5">
        <f ca="1">TODAY()-60</f>
        <v>46236</v>
      </c>
      <c r="D14" s="6" t="str">
        <f>IF(B14="","",IFERROR(IF(VLOOKUP(B14,Configuración!$A$6:$B$15,2,FALSE)="","",VLOOKUP(B14,Configuración!$A$6:$B$15,2,FALSE)),""))</f>
        <v/>
      </c>
      <c r="E14" s="7" t="str">
        <f t="shared" ca="1" si="2"/>
        <v/>
      </c>
      <c r="F14" s="8" t="str">
        <f t="shared" ca="1" si="0"/>
        <v/>
      </c>
      <c r="G14" s="6" t="str">
        <f ca="1">IF(A14="","",IF(E14="","Sin caducidad",IF(F14&lt;0,"Caducado",IF(F14&lt;=Configuración!$B$2,"Por caducar","Vigente"))))</f>
        <v>Sin caducidad</v>
      </c>
      <c r="H14" s="4" t="s">
        <v>35</v>
      </c>
      <c r="I14" s="4"/>
      <c r="J14">
        <f t="shared" ca="1" si="1"/>
        <v>0</v>
      </c>
    </row>
    <row r="15" spans="1:10" x14ac:dyDescent="0.3">
      <c r="A15" s="4" t="s">
        <v>15</v>
      </c>
      <c r="B15" s="4" t="s">
        <v>28</v>
      </c>
      <c r="C15" s="5">
        <f ca="1">TODAY()-100</f>
        <v>46196</v>
      </c>
      <c r="D15" s="6">
        <f>IF(B15="","",IFERROR(IF(VLOOKUP(B15,Configuración!$A$6:$B$15,2,FALSE)="","",VLOOKUP(B15,Configuración!$A$6:$B$15,2,FALSE)),""))</f>
        <v>12</v>
      </c>
      <c r="E15" s="7">
        <f t="shared" ca="1" si="2"/>
        <v>46561</v>
      </c>
      <c r="F15" s="8">
        <f t="shared" ca="1" si="0"/>
        <v>265</v>
      </c>
      <c r="G15" s="6" t="str">
        <f ca="1">IF(A15="","",IF(E15="","Sin caducidad",IF(F15&lt;0,"Caducado",IF(F15&lt;=Configuración!$B$2,"Por caducar","Vigente"))))</f>
        <v>Vigente</v>
      </c>
      <c r="H15" s="4" t="s">
        <v>8</v>
      </c>
      <c r="I15" s="4"/>
      <c r="J15">
        <f t="shared" ca="1" si="1"/>
        <v>46561</v>
      </c>
    </row>
    <row r="16" spans="1:10" x14ac:dyDescent="0.3">
      <c r="A16" s="4" t="s">
        <v>15</v>
      </c>
      <c r="B16" s="4" t="s">
        <v>30</v>
      </c>
      <c r="C16" s="5">
        <f ca="1">TODAY()-150</f>
        <v>46146</v>
      </c>
      <c r="D16" s="6" t="str">
        <f>IF(B16="","",IFERROR(IF(VLOOKUP(B16,Configuración!$A$6:$B$15,2,FALSE)="","",VLOOKUP(B16,Configuración!$A$6:$B$15,2,FALSE)),""))</f>
        <v/>
      </c>
      <c r="E16" s="7" t="str">
        <f t="shared" ca="1" si="2"/>
        <v/>
      </c>
      <c r="F16" s="8" t="str">
        <f t="shared" ca="1" si="0"/>
        <v/>
      </c>
      <c r="G16" s="6" t="str">
        <f ca="1">IF(A16="","",IF(E16="","Sin caducidad",IF(F16&lt;0,"Caducado",IF(F16&lt;=Configuración!$B$2,"Por caducar","Vigente"))))</f>
        <v>Sin caducidad</v>
      </c>
      <c r="H16" s="4" t="s">
        <v>8</v>
      </c>
      <c r="I16" s="4"/>
      <c r="J16">
        <f t="shared" ca="1" si="1"/>
        <v>0</v>
      </c>
    </row>
    <row r="17" spans="1:10" x14ac:dyDescent="0.3">
      <c r="A17" s="4" t="s">
        <v>15</v>
      </c>
      <c r="B17" s="4" t="s">
        <v>31</v>
      </c>
      <c r="C17" s="5">
        <f ca="1">TODAY()-150</f>
        <v>46146</v>
      </c>
      <c r="D17" s="6" t="str">
        <f>IF(B17="","",IFERROR(IF(VLOOKUP(B17,Configuración!$A$6:$B$15,2,FALSE)="","",VLOOKUP(B17,Configuración!$A$6:$B$15,2,FALSE)),""))</f>
        <v/>
      </c>
      <c r="E17" s="7" t="str">
        <f t="shared" ca="1" si="2"/>
        <v/>
      </c>
      <c r="F17" s="8" t="str">
        <f t="shared" ca="1" si="0"/>
        <v/>
      </c>
      <c r="G17" s="6" t="str">
        <f ca="1">IF(A17="","",IF(E17="","Sin caducidad",IF(F17&lt;0,"Caducado",IF(F17&lt;=Configuración!$B$2,"Por caducar","Vigente"))))</f>
        <v>Sin caducidad</v>
      </c>
      <c r="H17" s="4" t="s">
        <v>37</v>
      </c>
      <c r="I17" s="4"/>
      <c r="J17">
        <f t="shared" ca="1" si="1"/>
        <v>0</v>
      </c>
    </row>
    <row r="18" spans="1:10" x14ac:dyDescent="0.3">
      <c r="A18" s="4" t="s">
        <v>15</v>
      </c>
      <c r="B18" s="4" t="s">
        <v>33</v>
      </c>
      <c r="C18" s="5">
        <f ca="1">TODAY()-90</f>
        <v>46206</v>
      </c>
      <c r="D18" s="6" t="str">
        <f>IF(B18="","",IFERROR(IF(VLOOKUP(B18,Configuración!$A$6:$B$15,2,FALSE)="","",VLOOKUP(B18,Configuración!$A$6:$B$15,2,FALSE)),""))</f>
        <v/>
      </c>
      <c r="E18" s="7" t="str">
        <f t="shared" ca="1" si="2"/>
        <v/>
      </c>
      <c r="F18" s="8" t="str">
        <f t="shared" ca="1" si="0"/>
        <v/>
      </c>
      <c r="G18" s="6" t="str">
        <f ca="1">IF(A18="","",IF(E18="","Sin caducidad",IF(F18&lt;0,"Caducado",IF(F18&lt;=Configuración!$B$2,"Por caducar","Vigente"))))</f>
        <v>Sin caducidad</v>
      </c>
      <c r="H18" s="4" t="s">
        <v>8</v>
      </c>
      <c r="I18" s="4"/>
      <c r="J18">
        <f t="shared" ca="1" si="1"/>
        <v>0</v>
      </c>
    </row>
    <row r="19" spans="1:10" x14ac:dyDescent="0.3">
      <c r="A19" s="4" t="s">
        <v>15</v>
      </c>
      <c r="B19" s="4" t="s">
        <v>2</v>
      </c>
      <c r="C19" s="5"/>
      <c r="D19" s="6" t="str">
        <f>IF(B19="","",IFERROR(IF(VLOOKUP(B19,Configuración!$A$6:$B$15,2,FALSE)="","",VLOOKUP(B19,Configuración!$A$6:$B$15,2,FALSE)),""))</f>
        <v/>
      </c>
      <c r="E19" s="7">
        <f ca="1">TODAY()+1500</f>
        <v>47796</v>
      </c>
      <c r="F19" s="8">
        <f t="shared" ca="1" si="0"/>
        <v>1500</v>
      </c>
      <c r="G19" s="6" t="str">
        <f ca="1">IF(A19="","",IF(E19="","Sin caducidad",IF(F19&lt;0,"Caducado",IF(F19&lt;=Configuración!$B$2,"Por caducar","Vigente"))))</f>
        <v>Vigente</v>
      </c>
      <c r="H19" s="4" t="s">
        <v>8</v>
      </c>
      <c r="I19" s="4"/>
      <c r="J19">
        <f t="shared" ca="1" si="1"/>
        <v>47796</v>
      </c>
    </row>
    <row r="20" spans="1:10" x14ac:dyDescent="0.3">
      <c r="A20" s="4" t="s">
        <v>15</v>
      </c>
      <c r="B20" s="4" t="s">
        <v>38</v>
      </c>
      <c r="C20" s="5">
        <f ca="1">TODAY()-300</f>
        <v>45996</v>
      </c>
      <c r="D20" s="6" t="str">
        <f>IF(B20="","",IFERROR(IF(VLOOKUP(B20,Configuración!$A$6:$B$15,2,FALSE)="","",VLOOKUP(B20,Configuración!$A$6:$B$15,2,FALSE)),""))</f>
        <v/>
      </c>
      <c r="E20" s="7" t="str">
        <f t="shared" ref="E20:E25" ca="1" si="3">IF(OR(C20="",D20=""),"",EDATE(C20,D20))</f>
        <v/>
      </c>
      <c r="F20" s="8" t="str">
        <f t="shared" ca="1" si="0"/>
        <v/>
      </c>
      <c r="G20" s="6" t="str">
        <f ca="1">IF(A20="","",IF(E20="","Sin caducidad",IF(F20&lt;0,"Caducado",IF(F20&lt;=Configuración!$B$2,"Por caducar","Vigente"))))</f>
        <v>Sin caducidad</v>
      </c>
      <c r="H20" s="4" t="s">
        <v>37</v>
      </c>
      <c r="I20" s="4"/>
      <c r="J20">
        <f t="shared" ca="1" si="1"/>
        <v>0</v>
      </c>
    </row>
    <row r="21" spans="1:10" x14ac:dyDescent="0.3">
      <c r="A21" s="4" t="s">
        <v>18</v>
      </c>
      <c r="B21" s="4" t="s">
        <v>28</v>
      </c>
      <c r="C21" s="5">
        <f ca="1">TODAY()-30</f>
        <v>46266</v>
      </c>
      <c r="D21" s="6">
        <f>IF(B21="","",IFERROR(IF(VLOOKUP(B21,Configuración!$A$6:$B$15,2,FALSE)="","",VLOOKUP(B21,Configuración!$A$6:$B$15,2,FALSE)),""))</f>
        <v>12</v>
      </c>
      <c r="E21" s="7">
        <f t="shared" ca="1" si="3"/>
        <v>46631</v>
      </c>
      <c r="F21" s="8">
        <f t="shared" ca="1" si="0"/>
        <v>335</v>
      </c>
      <c r="G21" s="6" t="str">
        <f ca="1">IF(A21="","",IF(E21="","Sin caducidad",IF(F21&lt;0,"Caducado",IF(F21&lt;=Configuración!$B$2,"Por caducar","Vigente"))))</f>
        <v>Vigente</v>
      </c>
      <c r="H21" s="4" t="s">
        <v>8</v>
      </c>
      <c r="I21" s="4"/>
      <c r="J21">
        <f t="shared" ca="1" si="1"/>
        <v>46631</v>
      </c>
    </row>
    <row r="22" spans="1:10" x14ac:dyDescent="0.3">
      <c r="A22" s="4" t="s">
        <v>18</v>
      </c>
      <c r="B22" s="4" t="s">
        <v>32</v>
      </c>
      <c r="C22" s="5">
        <f ca="1">TODAY()-1900</f>
        <v>44396</v>
      </c>
      <c r="D22" s="6">
        <f>IF(B22="","",IFERROR(IF(VLOOKUP(B22,Configuración!$A$6:$B$15,2,FALSE)="","",VLOOKUP(B22,Configuración!$A$6:$B$15,2,FALSE)),""))</f>
        <v>60</v>
      </c>
      <c r="E22" s="7">
        <f t="shared" ca="1" si="3"/>
        <v>46222</v>
      </c>
      <c r="F22" s="8">
        <f t="shared" ca="1" si="0"/>
        <v>-74</v>
      </c>
      <c r="G22" s="6" t="str">
        <f ca="1">IF(A22="","",IF(E22="","Sin caducidad",IF(F22&lt;0,"Caducado",IF(F22&lt;=Configuración!$B$2,"Por caducar","Vigente"))))</f>
        <v>Caducado</v>
      </c>
      <c r="H22" s="4" t="s">
        <v>8</v>
      </c>
      <c r="I22" s="4"/>
      <c r="J22">
        <f t="shared" ca="1" si="1"/>
        <v>46222</v>
      </c>
    </row>
    <row r="23" spans="1:10" x14ac:dyDescent="0.3">
      <c r="A23" s="4" t="s">
        <v>18</v>
      </c>
      <c r="B23" s="4" t="s">
        <v>30</v>
      </c>
      <c r="C23" s="5">
        <f ca="1">TODAY()-700</f>
        <v>45596</v>
      </c>
      <c r="D23" s="6" t="str">
        <f>IF(B23="","",IFERROR(IF(VLOOKUP(B23,Configuración!$A$6:$B$15,2,FALSE)="","",VLOOKUP(B23,Configuración!$A$6:$B$15,2,FALSE)),""))</f>
        <v/>
      </c>
      <c r="E23" s="7" t="str">
        <f t="shared" ca="1" si="3"/>
        <v/>
      </c>
      <c r="F23" s="8" t="str">
        <f t="shared" ca="1" si="0"/>
        <v/>
      </c>
      <c r="G23" s="6" t="str">
        <f ca="1">IF(A23="","",IF(E23="","Sin caducidad",IF(F23&lt;0,"Caducado",IF(F23&lt;=Configuración!$B$2,"Por caducar","Vigente"))))</f>
        <v>Sin caducidad</v>
      </c>
      <c r="H23" s="4" t="s">
        <v>39</v>
      </c>
      <c r="I23" s="4"/>
      <c r="J23">
        <f t="shared" ca="1" si="1"/>
        <v>0</v>
      </c>
    </row>
    <row r="24" spans="1:10" x14ac:dyDescent="0.3">
      <c r="A24" s="4" t="s">
        <v>18</v>
      </c>
      <c r="B24" s="4" t="s">
        <v>31</v>
      </c>
      <c r="C24" s="5">
        <f ca="1">TODAY()-700</f>
        <v>45596</v>
      </c>
      <c r="D24" s="6" t="str">
        <f>IF(B24="","",IFERROR(IF(VLOOKUP(B24,Configuración!$A$6:$B$15,2,FALSE)="","",VLOOKUP(B24,Configuración!$A$6:$B$15,2,FALSE)),""))</f>
        <v/>
      </c>
      <c r="E24" s="7" t="str">
        <f t="shared" ca="1" si="3"/>
        <v/>
      </c>
      <c r="F24" s="8" t="str">
        <f t="shared" ca="1" si="0"/>
        <v/>
      </c>
      <c r="G24" s="6" t="str">
        <f ca="1">IF(A24="","",IF(E24="","Sin caducidad",IF(F24&lt;0,"Caducado",IF(F24&lt;=Configuración!$B$2,"Por caducar","Vigente"))))</f>
        <v>Sin caducidad</v>
      </c>
      <c r="H24" s="4" t="s">
        <v>8</v>
      </c>
      <c r="I24" s="4"/>
      <c r="J24">
        <f t="shared" ca="1" si="1"/>
        <v>0</v>
      </c>
    </row>
    <row r="25" spans="1:10" x14ac:dyDescent="0.3">
      <c r="A25" s="4" t="s">
        <v>18</v>
      </c>
      <c r="B25" s="4" t="s">
        <v>33</v>
      </c>
      <c r="C25" s="5">
        <f ca="1">TODAY()-20</f>
        <v>46276</v>
      </c>
      <c r="D25" s="6" t="str">
        <f>IF(B25="","",IFERROR(IF(VLOOKUP(B25,Configuración!$A$6:$B$15,2,FALSE)="","",VLOOKUP(B25,Configuración!$A$6:$B$15,2,FALSE)),""))</f>
        <v/>
      </c>
      <c r="E25" s="7" t="str">
        <f t="shared" ca="1" si="3"/>
        <v/>
      </c>
      <c r="F25" s="8" t="str">
        <f t="shared" ca="1" si="0"/>
        <v/>
      </c>
      <c r="G25" s="6" t="str">
        <f ca="1">IF(A25="","",IF(E25="","Sin caducidad",IF(F25&lt;0,"Caducado",IF(F25&lt;=Configuración!$B$2,"Por caducar","Vigente"))))</f>
        <v>Sin caducidad</v>
      </c>
      <c r="H25" s="4" t="s">
        <v>8</v>
      </c>
      <c r="I25" s="4"/>
      <c r="J25">
        <f t="shared" ca="1" si="1"/>
        <v>0</v>
      </c>
    </row>
    <row r="26" spans="1:10" x14ac:dyDescent="0.3">
      <c r="A26" s="4" t="s">
        <v>18</v>
      </c>
      <c r="B26" s="4" t="s">
        <v>2</v>
      </c>
      <c r="C26" s="5"/>
      <c r="D26" s="6" t="str">
        <f>IF(B26="","",IFERROR(IF(VLOOKUP(B26,Configuración!$A$6:$B$15,2,FALSE)="","",VLOOKUP(B26,Configuración!$A$6:$B$15,2,FALSE)),""))</f>
        <v/>
      </c>
      <c r="E26" s="7">
        <f ca="1">TODAY()+400</f>
        <v>46696</v>
      </c>
      <c r="F26" s="8">
        <f t="shared" ca="1" si="0"/>
        <v>400</v>
      </c>
      <c r="G26" s="6" t="str">
        <f ca="1">IF(A26="","",IF(E26="","Sin caducidad",IF(F26&lt;0,"Caducado",IF(F26&lt;=Configuración!$B$2,"Por caducar","Vigente"))))</f>
        <v>Vigente</v>
      </c>
      <c r="H26" s="4" t="s">
        <v>39</v>
      </c>
      <c r="I26" s="4"/>
      <c r="J26">
        <f t="shared" ca="1" si="1"/>
        <v>46696</v>
      </c>
    </row>
    <row r="27" spans="1:10" x14ac:dyDescent="0.3">
      <c r="A27" s="4"/>
      <c r="B27" s="4"/>
      <c r="C27" s="5"/>
      <c r="D27" s="6" t="str">
        <f>IF(B27="","",IFERROR(IF(VLOOKUP(B27,Configuración!$A$6:$B$15,2,FALSE)="","",VLOOKUP(B27,Configuración!$A$6:$B$15,2,FALSE)),""))</f>
        <v/>
      </c>
      <c r="E27" s="7" t="str">
        <f t="shared" ref="E27:E90" si="4">IF(OR(C27="",D27=""),"",EDATE(C27,D27))</f>
        <v/>
      </c>
      <c r="F27" s="8" t="str">
        <f t="shared" ca="1" si="0"/>
        <v/>
      </c>
      <c r="G27" s="6" t="str">
        <f>IF(A27="","",IF(E27="","Sin caducidad",IF(F27&lt;0,"Caducado",IF(F27&lt;=Configuración!$B$2,"Por caducar","Vigente"))))</f>
        <v/>
      </c>
      <c r="H27" s="4"/>
      <c r="I27" s="4"/>
      <c r="J27">
        <f t="shared" si="1"/>
        <v>0</v>
      </c>
    </row>
    <row r="28" spans="1:10" x14ac:dyDescent="0.3">
      <c r="A28" s="4"/>
      <c r="B28" s="4"/>
      <c r="C28" s="5"/>
      <c r="D28" s="6" t="str">
        <f>IF(B28="","",IFERROR(IF(VLOOKUP(B28,Configuración!$A$6:$B$15,2,FALSE)="","",VLOOKUP(B28,Configuración!$A$6:$B$15,2,FALSE)),""))</f>
        <v/>
      </c>
      <c r="E28" s="7" t="str">
        <f t="shared" si="4"/>
        <v/>
      </c>
      <c r="F28" s="8" t="str">
        <f t="shared" ca="1" si="0"/>
        <v/>
      </c>
      <c r="G28" s="6" t="str">
        <f>IF(A28="","",IF(E28="","Sin caducidad",IF(F28&lt;0,"Caducado",IF(F28&lt;=Configuración!$B$2,"Por caducar","Vigente"))))</f>
        <v/>
      </c>
      <c r="H28" s="4"/>
      <c r="I28" s="4"/>
      <c r="J28">
        <f t="shared" si="1"/>
        <v>0</v>
      </c>
    </row>
    <row r="29" spans="1:10" x14ac:dyDescent="0.3">
      <c r="A29" s="4"/>
      <c r="B29" s="4"/>
      <c r="C29" s="5"/>
      <c r="D29" s="6" t="str">
        <f>IF(B29="","",IFERROR(IF(VLOOKUP(B29,Configuración!$A$6:$B$15,2,FALSE)="","",VLOOKUP(B29,Configuración!$A$6:$B$15,2,FALSE)),""))</f>
        <v/>
      </c>
      <c r="E29" s="7" t="str">
        <f t="shared" si="4"/>
        <v/>
      </c>
      <c r="F29" s="8" t="str">
        <f t="shared" ca="1" si="0"/>
        <v/>
      </c>
      <c r="G29" s="6" t="str">
        <f>IF(A29="","",IF(E29="","Sin caducidad",IF(F29&lt;0,"Caducado",IF(F29&lt;=Configuración!$B$2,"Por caducar","Vigente"))))</f>
        <v/>
      </c>
      <c r="H29" s="4"/>
      <c r="I29" s="4"/>
      <c r="J29">
        <f t="shared" si="1"/>
        <v>0</v>
      </c>
    </row>
    <row r="30" spans="1:10" x14ac:dyDescent="0.3">
      <c r="A30" s="4"/>
      <c r="B30" s="4"/>
      <c r="C30" s="5"/>
      <c r="D30" s="6" t="str">
        <f>IF(B30="","",IFERROR(IF(VLOOKUP(B30,Configuración!$A$6:$B$15,2,FALSE)="","",VLOOKUP(B30,Configuración!$A$6:$B$15,2,FALSE)),""))</f>
        <v/>
      </c>
      <c r="E30" s="7" t="str">
        <f t="shared" si="4"/>
        <v/>
      </c>
      <c r="F30" s="8" t="str">
        <f t="shared" ca="1" si="0"/>
        <v/>
      </c>
      <c r="G30" s="6" t="str">
        <f>IF(A30="","",IF(E30="","Sin caducidad",IF(F30&lt;0,"Caducado",IF(F30&lt;=Configuración!$B$2,"Por caducar","Vigente"))))</f>
        <v/>
      </c>
      <c r="H30" s="4"/>
      <c r="I30" s="4"/>
      <c r="J30">
        <f t="shared" si="1"/>
        <v>0</v>
      </c>
    </row>
    <row r="31" spans="1:10" x14ac:dyDescent="0.3">
      <c r="A31" s="4"/>
      <c r="B31" s="4"/>
      <c r="C31" s="5"/>
      <c r="D31" s="6" t="str">
        <f>IF(B31="","",IFERROR(IF(VLOOKUP(B31,Configuración!$A$6:$B$15,2,FALSE)="","",VLOOKUP(B31,Configuración!$A$6:$B$15,2,FALSE)),""))</f>
        <v/>
      </c>
      <c r="E31" s="7" t="str">
        <f t="shared" si="4"/>
        <v/>
      </c>
      <c r="F31" s="8" t="str">
        <f t="shared" ca="1" si="0"/>
        <v/>
      </c>
      <c r="G31" s="6" t="str">
        <f>IF(A31="","",IF(E31="","Sin caducidad",IF(F31&lt;0,"Caducado",IF(F31&lt;=Configuración!$B$2,"Por caducar","Vigente"))))</f>
        <v/>
      </c>
      <c r="H31" s="4"/>
      <c r="I31" s="4"/>
      <c r="J31">
        <f t="shared" si="1"/>
        <v>0</v>
      </c>
    </row>
    <row r="32" spans="1:10" x14ac:dyDescent="0.3">
      <c r="A32" s="4"/>
      <c r="B32" s="4"/>
      <c r="C32" s="5"/>
      <c r="D32" s="6" t="str">
        <f>IF(B32="","",IFERROR(IF(VLOOKUP(B32,Configuración!$A$6:$B$15,2,FALSE)="","",VLOOKUP(B32,Configuración!$A$6:$B$15,2,FALSE)),""))</f>
        <v/>
      </c>
      <c r="E32" s="7" t="str">
        <f t="shared" si="4"/>
        <v/>
      </c>
      <c r="F32" s="8" t="str">
        <f t="shared" ca="1" si="0"/>
        <v/>
      </c>
      <c r="G32" s="6" t="str">
        <f>IF(A32="","",IF(E32="","Sin caducidad",IF(F32&lt;0,"Caducado",IF(F32&lt;=Configuración!$B$2,"Por caducar","Vigente"))))</f>
        <v/>
      </c>
      <c r="H32" s="4"/>
      <c r="I32" s="4"/>
      <c r="J32">
        <f t="shared" si="1"/>
        <v>0</v>
      </c>
    </row>
    <row r="33" spans="1:10" x14ac:dyDescent="0.3">
      <c r="A33" s="4"/>
      <c r="B33" s="4"/>
      <c r="C33" s="5"/>
      <c r="D33" s="6" t="str">
        <f>IF(B33="","",IFERROR(IF(VLOOKUP(B33,Configuración!$A$6:$B$15,2,FALSE)="","",VLOOKUP(B33,Configuración!$A$6:$B$15,2,FALSE)),""))</f>
        <v/>
      </c>
      <c r="E33" s="7" t="str">
        <f t="shared" si="4"/>
        <v/>
      </c>
      <c r="F33" s="8" t="str">
        <f t="shared" ca="1" si="0"/>
        <v/>
      </c>
      <c r="G33" s="6" t="str">
        <f>IF(A33="","",IF(E33="","Sin caducidad",IF(F33&lt;0,"Caducado",IF(F33&lt;=Configuración!$B$2,"Por caducar","Vigente"))))</f>
        <v/>
      </c>
      <c r="H33" s="4"/>
      <c r="I33" s="4"/>
      <c r="J33">
        <f t="shared" si="1"/>
        <v>0</v>
      </c>
    </row>
    <row r="34" spans="1:10" x14ac:dyDescent="0.3">
      <c r="A34" s="4"/>
      <c r="B34" s="4"/>
      <c r="C34" s="5"/>
      <c r="D34" s="6" t="str">
        <f>IF(B34="","",IFERROR(IF(VLOOKUP(B34,Configuración!$A$6:$B$15,2,FALSE)="","",VLOOKUP(B34,Configuración!$A$6:$B$15,2,FALSE)),""))</f>
        <v/>
      </c>
      <c r="E34" s="7" t="str">
        <f t="shared" si="4"/>
        <v/>
      </c>
      <c r="F34" s="8" t="str">
        <f t="shared" ca="1" si="0"/>
        <v/>
      </c>
      <c r="G34" s="6" t="str">
        <f>IF(A34="","",IF(E34="","Sin caducidad",IF(F34&lt;0,"Caducado",IF(F34&lt;=Configuración!$B$2,"Por caducar","Vigente"))))</f>
        <v/>
      </c>
      <c r="H34" s="4"/>
      <c r="I34" s="4"/>
      <c r="J34">
        <f t="shared" si="1"/>
        <v>0</v>
      </c>
    </row>
    <row r="35" spans="1:10" x14ac:dyDescent="0.3">
      <c r="A35" s="4"/>
      <c r="B35" s="4"/>
      <c r="C35" s="5"/>
      <c r="D35" s="6" t="str">
        <f>IF(B35="","",IFERROR(IF(VLOOKUP(B35,Configuración!$A$6:$B$15,2,FALSE)="","",VLOOKUP(B35,Configuración!$A$6:$B$15,2,FALSE)),""))</f>
        <v/>
      </c>
      <c r="E35" s="7" t="str">
        <f t="shared" si="4"/>
        <v/>
      </c>
      <c r="F35" s="8" t="str">
        <f t="shared" ca="1" si="0"/>
        <v/>
      </c>
      <c r="G35" s="6" t="str">
        <f>IF(A35="","",IF(E35="","Sin caducidad",IF(F35&lt;0,"Caducado",IF(F35&lt;=Configuración!$B$2,"Por caducar","Vigente"))))</f>
        <v/>
      </c>
      <c r="H35" s="4"/>
      <c r="I35" s="4"/>
      <c r="J35">
        <f t="shared" si="1"/>
        <v>0</v>
      </c>
    </row>
    <row r="36" spans="1:10" x14ac:dyDescent="0.3">
      <c r="A36" s="4"/>
      <c r="B36" s="4"/>
      <c r="C36" s="5"/>
      <c r="D36" s="6" t="str">
        <f>IF(B36="","",IFERROR(IF(VLOOKUP(B36,Configuración!$A$6:$B$15,2,FALSE)="","",VLOOKUP(B36,Configuración!$A$6:$B$15,2,FALSE)),""))</f>
        <v/>
      </c>
      <c r="E36" s="7" t="str">
        <f t="shared" si="4"/>
        <v/>
      </c>
      <c r="F36" s="8" t="str">
        <f t="shared" ca="1" si="0"/>
        <v/>
      </c>
      <c r="G36" s="6" t="str">
        <f>IF(A36="","",IF(E36="","Sin caducidad",IF(F36&lt;0,"Caducado",IF(F36&lt;=Configuración!$B$2,"Por caducar","Vigente"))))</f>
        <v/>
      </c>
      <c r="H36" s="4"/>
      <c r="I36" s="4"/>
      <c r="J36">
        <f t="shared" si="1"/>
        <v>0</v>
      </c>
    </row>
    <row r="37" spans="1:10" x14ac:dyDescent="0.3">
      <c r="A37" s="4"/>
      <c r="B37" s="4"/>
      <c r="C37" s="5"/>
      <c r="D37" s="6" t="str">
        <f>IF(B37="","",IFERROR(IF(VLOOKUP(B37,Configuración!$A$6:$B$15,2,FALSE)="","",VLOOKUP(B37,Configuración!$A$6:$B$15,2,FALSE)),""))</f>
        <v/>
      </c>
      <c r="E37" s="7" t="str">
        <f t="shared" si="4"/>
        <v/>
      </c>
      <c r="F37" s="8" t="str">
        <f t="shared" ca="1" si="0"/>
        <v/>
      </c>
      <c r="G37" s="6" t="str">
        <f>IF(A37="","",IF(E37="","Sin caducidad",IF(F37&lt;0,"Caducado",IF(F37&lt;=Configuración!$B$2,"Por caducar","Vigente"))))</f>
        <v/>
      </c>
      <c r="H37" s="4"/>
      <c r="I37" s="4"/>
      <c r="J37">
        <f t="shared" si="1"/>
        <v>0</v>
      </c>
    </row>
    <row r="38" spans="1:10" x14ac:dyDescent="0.3">
      <c r="A38" s="4"/>
      <c r="B38" s="4"/>
      <c r="C38" s="5"/>
      <c r="D38" s="6" t="str">
        <f>IF(B38="","",IFERROR(IF(VLOOKUP(B38,Configuración!$A$6:$B$15,2,FALSE)="","",VLOOKUP(B38,Configuración!$A$6:$B$15,2,FALSE)),""))</f>
        <v/>
      </c>
      <c r="E38" s="7" t="str">
        <f t="shared" si="4"/>
        <v/>
      </c>
      <c r="F38" s="8" t="str">
        <f t="shared" ca="1" si="0"/>
        <v/>
      </c>
      <c r="G38" s="6" t="str">
        <f>IF(A38="","",IF(E38="","Sin caducidad",IF(F38&lt;0,"Caducado",IF(F38&lt;=Configuración!$B$2,"Por caducar","Vigente"))))</f>
        <v/>
      </c>
      <c r="H38" s="4"/>
      <c r="I38" s="4"/>
      <c r="J38">
        <f t="shared" si="1"/>
        <v>0</v>
      </c>
    </row>
    <row r="39" spans="1:10" x14ac:dyDescent="0.3">
      <c r="A39" s="4"/>
      <c r="B39" s="4"/>
      <c r="C39" s="5"/>
      <c r="D39" s="6" t="str">
        <f>IF(B39="","",IFERROR(IF(VLOOKUP(B39,Configuración!$A$6:$B$15,2,FALSE)="","",VLOOKUP(B39,Configuración!$A$6:$B$15,2,FALSE)),""))</f>
        <v/>
      </c>
      <c r="E39" s="7" t="str">
        <f t="shared" si="4"/>
        <v/>
      </c>
      <c r="F39" s="8" t="str">
        <f t="shared" ca="1" si="0"/>
        <v/>
      </c>
      <c r="G39" s="6" t="str">
        <f>IF(A39="","",IF(E39="","Sin caducidad",IF(F39&lt;0,"Caducado",IF(F39&lt;=Configuración!$B$2,"Por caducar","Vigente"))))</f>
        <v/>
      </c>
      <c r="H39" s="4"/>
      <c r="I39" s="4"/>
      <c r="J39">
        <f t="shared" si="1"/>
        <v>0</v>
      </c>
    </row>
    <row r="40" spans="1:10" x14ac:dyDescent="0.3">
      <c r="A40" s="4"/>
      <c r="B40" s="4"/>
      <c r="C40" s="5"/>
      <c r="D40" s="6" t="str">
        <f>IF(B40="","",IFERROR(IF(VLOOKUP(B40,Configuración!$A$6:$B$15,2,FALSE)="","",VLOOKUP(B40,Configuración!$A$6:$B$15,2,FALSE)),""))</f>
        <v/>
      </c>
      <c r="E40" s="7" t="str">
        <f t="shared" si="4"/>
        <v/>
      </c>
      <c r="F40" s="8" t="str">
        <f t="shared" ca="1" si="0"/>
        <v/>
      </c>
      <c r="G40" s="6" t="str">
        <f>IF(A40="","",IF(E40="","Sin caducidad",IF(F40&lt;0,"Caducado",IF(F40&lt;=Configuración!$B$2,"Por caducar","Vigente"))))</f>
        <v/>
      </c>
      <c r="H40" s="4"/>
      <c r="I40" s="4"/>
      <c r="J40">
        <f t="shared" si="1"/>
        <v>0</v>
      </c>
    </row>
    <row r="41" spans="1:10" x14ac:dyDescent="0.3">
      <c r="A41" s="4"/>
      <c r="B41" s="4"/>
      <c r="C41" s="5"/>
      <c r="D41" s="6" t="str">
        <f>IF(B41="","",IFERROR(IF(VLOOKUP(B41,Configuración!$A$6:$B$15,2,FALSE)="","",VLOOKUP(B41,Configuración!$A$6:$B$15,2,FALSE)),""))</f>
        <v/>
      </c>
      <c r="E41" s="7" t="str">
        <f t="shared" si="4"/>
        <v/>
      </c>
      <c r="F41" s="8" t="str">
        <f t="shared" ca="1" si="0"/>
        <v/>
      </c>
      <c r="G41" s="6" t="str">
        <f>IF(A41="","",IF(E41="","Sin caducidad",IF(F41&lt;0,"Caducado",IF(F41&lt;=Configuración!$B$2,"Por caducar","Vigente"))))</f>
        <v/>
      </c>
      <c r="H41" s="4"/>
      <c r="I41" s="4"/>
      <c r="J41">
        <f t="shared" si="1"/>
        <v>0</v>
      </c>
    </row>
    <row r="42" spans="1:10" x14ac:dyDescent="0.3">
      <c r="A42" s="4"/>
      <c r="B42" s="4"/>
      <c r="C42" s="5"/>
      <c r="D42" s="6" t="str">
        <f>IF(B42="","",IFERROR(IF(VLOOKUP(B42,Configuración!$A$6:$B$15,2,FALSE)="","",VLOOKUP(B42,Configuración!$A$6:$B$15,2,FALSE)),""))</f>
        <v/>
      </c>
      <c r="E42" s="7" t="str">
        <f t="shared" si="4"/>
        <v/>
      </c>
      <c r="F42" s="8" t="str">
        <f t="shared" ca="1" si="0"/>
        <v/>
      </c>
      <c r="G42" s="6" t="str">
        <f>IF(A42="","",IF(E42="","Sin caducidad",IF(F42&lt;0,"Caducado",IF(F42&lt;=Configuración!$B$2,"Por caducar","Vigente"))))</f>
        <v/>
      </c>
      <c r="H42" s="4"/>
      <c r="I42" s="4"/>
      <c r="J42">
        <f t="shared" si="1"/>
        <v>0</v>
      </c>
    </row>
    <row r="43" spans="1:10" x14ac:dyDescent="0.3">
      <c r="A43" s="4"/>
      <c r="B43" s="4"/>
      <c r="C43" s="5"/>
      <c r="D43" s="6" t="str">
        <f>IF(B43="","",IFERROR(IF(VLOOKUP(B43,Configuración!$A$6:$B$15,2,FALSE)="","",VLOOKUP(B43,Configuración!$A$6:$B$15,2,FALSE)),""))</f>
        <v/>
      </c>
      <c r="E43" s="7" t="str">
        <f t="shared" si="4"/>
        <v/>
      </c>
      <c r="F43" s="8" t="str">
        <f t="shared" ca="1" si="0"/>
        <v/>
      </c>
      <c r="G43" s="6" t="str">
        <f>IF(A43="","",IF(E43="","Sin caducidad",IF(F43&lt;0,"Caducado",IF(F43&lt;=Configuración!$B$2,"Por caducar","Vigente"))))</f>
        <v/>
      </c>
      <c r="H43" s="4"/>
      <c r="I43" s="4"/>
      <c r="J43">
        <f t="shared" si="1"/>
        <v>0</v>
      </c>
    </row>
    <row r="44" spans="1:10" x14ac:dyDescent="0.3">
      <c r="A44" s="4"/>
      <c r="B44" s="4"/>
      <c r="C44" s="5"/>
      <c r="D44" s="6" t="str">
        <f>IF(B44="","",IFERROR(IF(VLOOKUP(B44,Configuración!$A$6:$B$15,2,FALSE)="","",VLOOKUP(B44,Configuración!$A$6:$B$15,2,FALSE)),""))</f>
        <v/>
      </c>
      <c r="E44" s="7" t="str">
        <f t="shared" si="4"/>
        <v/>
      </c>
      <c r="F44" s="8" t="str">
        <f t="shared" ca="1" si="0"/>
        <v/>
      </c>
      <c r="G44" s="6" t="str">
        <f>IF(A44="","",IF(E44="","Sin caducidad",IF(F44&lt;0,"Caducado",IF(F44&lt;=Configuración!$B$2,"Por caducar","Vigente"))))</f>
        <v/>
      </c>
      <c r="H44" s="4"/>
      <c r="I44" s="4"/>
      <c r="J44">
        <f t="shared" si="1"/>
        <v>0</v>
      </c>
    </row>
    <row r="45" spans="1:10" x14ac:dyDescent="0.3">
      <c r="A45" s="4"/>
      <c r="B45" s="4"/>
      <c r="C45" s="5"/>
      <c r="D45" s="6" t="str">
        <f>IF(B45="","",IFERROR(IF(VLOOKUP(B45,Configuración!$A$6:$B$15,2,FALSE)="","",VLOOKUP(B45,Configuración!$A$6:$B$15,2,FALSE)),""))</f>
        <v/>
      </c>
      <c r="E45" s="7" t="str">
        <f t="shared" si="4"/>
        <v/>
      </c>
      <c r="F45" s="8" t="str">
        <f t="shared" ca="1" si="0"/>
        <v/>
      </c>
      <c r="G45" s="6" t="str">
        <f>IF(A45="","",IF(E45="","Sin caducidad",IF(F45&lt;0,"Caducado",IF(F45&lt;=Configuración!$B$2,"Por caducar","Vigente"))))</f>
        <v/>
      </c>
      <c r="H45" s="4"/>
      <c r="I45" s="4"/>
      <c r="J45">
        <f t="shared" si="1"/>
        <v>0</v>
      </c>
    </row>
    <row r="46" spans="1:10" x14ac:dyDescent="0.3">
      <c r="A46" s="4"/>
      <c r="B46" s="4"/>
      <c r="C46" s="5"/>
      <c r="D46" s="6" t="str">
        <f>IF(B46="","",IFERROR(IF(VLOOKUP(B46,Configuración!$A$6:$B$15,2,FALSE)="","",VLOOKUP(B46,Configuración!$A$6:$B$15,2,FALSE)),""))</f>
        <v/>
      </c>
      <c r="E46" s="7" t="str">
        <f t="shared" si="4"/>
        <v/>
      </c>
      <c r="F46" s="8" t="str">
        <f t="shared" ca="1" si="0"/>
        <v/>
      </c>
      <c r="G46" s="6" t="str">
        <f>IF(A46="","",IF(E46="","Sin caducidad",IF(F46&lt;0,"Caducado",IF(F46&lt;=Configuración!$B$2,"Por caducar","Vigente"))))</f>
        <v/>
      </c>
      <c r="H46" s="4"/>
      <c r="I46" s="4"/>
      <c r="J46">
        <f t="shared" si="1"/>
        <v>0</v>
      </c>
    </row>
    <row r="47" spans="1:10" x14ac:dyDescent="0.3">
      <c r="A47" s="4"/>
      <c r="B47" s="4"/>
      <c r="C47" s="5"/>
      <c r="D47" s="6" t="str">
        <f>IF(B47="","",IFERROR(IF(VLOOKUP(B47,Configuración!$A$6:$B$15,2,FALSE)="","",VLOOKUP(B47,Configuración!$A$6:$B$15,2,FALSE)),""))</f>
        <v/>
      </c>
      <c r="E47" s="7" t="str">
        <f t="shared" si="4"/>
        <v/>
      </c>
      <c r="F47" s="8" t="str">
        <f t="shared" ca="1" si="0"/>
        <v/>
      </c>
      <c r="G47" s="6" t="str">
        <f>IF(A47="","",IF(E47="","Sin caducidad",IF(F47&lt;0,"Caducado",IF(F47&lt;=Configuración!$B$2,"Por caducar","Vigente"))))</f>
        <v/>
      </c>
      <c r="H47" s="4"/>
      <c r="I47" s="4"/>
      <c r="J47">
        <f t="shared" si="1"/>
        <v>0</v>
      </c>
    </row>
    <row r="48" spans="1:10" x14ac:dyDescent="0.3">
      <c r="A48" s="4"/>
      <c r="B48" s="4"/>
      <c r="C48" s="5"/>
      <c r="D48" s="6" t="str">
        <f>IF(B48="","",IFERROR(IF(VLOOKUP(B48,Configuración!$A$6:$B$15,2,FALSE)="","",VLOOKUP(B48,Configuración!$A$6:$B$15,2,FALSE)),""))</f>
        <v/>
      </c>
      <c r="E48" s="7" t="str">
        <f t="shared" si="4"/>
        <v/>
      </c>
      <c r="F48" s="8" t="str">
        <f t="shared" ca="1" si="0"/>
        <v/>
      </c>
      <c r="G48" s="6" t="str">
        <f>IF(A48="","",IF(E48="","Sin caducidad",IF(F48&lt;0,"Caducado",IF(F48&lt;=Configuración!$B$2,"Por caducar","Vigente"))))</f>
        <v/>
      </c>
      <c r="H48" s="4"/>
      <c r="I48" s="4"/>
      <c r="J48">
        <f t="shared" si="1"/>
        <v>0</v>
      </c>
    </row>
    <row r="49" spans="1:10" x14ac:dyDescent="0.3">
      <c r="A49" s="4"/>
      <c r="B49" s="4"/>
      <c r="C49" s="5"/>
      <c r="D49" s="6" t="str">
        <f>IF(B49="","",IFERROR(IF(VLOOKUP(B49,Configuración!$A$6:$B$15,2,FALSE)="","",VLOOKUP(B49,Configuración!$A$6:$B$15,2,FALSE)),""))</f>
        <v/>
      </c>
      <c r="E49" s="7" t="str">
        <f t="shared" si="4"/>
        <v/>
      </c>
      <c r="F49" s="8" t="str">
        <f t="shared" ca="1" si="0"/>
        <v/>
      </c>
      <c r="G49" s="6" t="str">
        <f>IF(A49="","",IF(E49="","Sin caducidad",IF(F49&lt;0,"Caducado",IF(F49&lt;=Configuración!$B$2,"Por caducar","Vigente"))))</f>
        <v/>
      </c>
      <c r="H49" s="4"/>
      <c r="I49" s="4"/>
      <c r="J49">
        <f t="shared" si="1"/>
        <v>0</v>
      </c>
    </row>
    <row r="50" spans="1:10" x14ac:dyDescent="0.3">
      <c r="A50" s="4"/>
      <c r="B50" s="4"/>
      <c r="C50" s="5"/>
      <c r="D50" s="6" t="str">
        <f>IF(B50="","",IFERROR(IF(VLOOKUP(B50,Configuración!$A$6:$B$15,2,FALSE)="","",VLOOKUP(B50,Configuración!$A$6:$B$15,2,FALSE)),""))</f>
        <v/>
      </c>
      <c r="E50" s="7" t="str">
        <f t="shared" si="4"/>
        <v/>
      </c>
      <c r="F50" s="8" t="str">
        <f t="shared" ca="1" si="0"/>
        <v/>
      </c>
      <c r="G50" s="6" t="str">
        <f>IF(A50="","",IF(E50="","Sin caducidad",IF(F50&lt;0,"Caducado",IF(F50&lt;=Configuración!$B$2,"Por caducar","Vigente"))))</f>
        <v/>
      </c>
      <c r="H50" s="4"/>
      <c r="I50" s="4"/>
      <c r="J50">
        <f t="shared" si="1"/>
        <v>0</v>
      </c>
    </row>
    <row r="51" spans="1:10" x14ac:dyDescent="0.3">
      <c r="A51" s="4"/>
      <c r="B51" s="4"/>
      <c r="C51" s="5"/>
      <c r="D51" s="6" t="str">
        <f>IF(B51="","",IFERROR(IF(VLOOKUP(B51,Configuración!$A$6:$B$15,2,FALSE)="","",VLOOKUP(B51,Configuración!$A$6:$B$15,2,FALSE)),""))</f>
        <v/>
      </c>
      <c r="E51" s="7" t="str">
        <f t="shared" si="4"/>
        <v/>
      </c>
      <c r="F51" s="8" t="str">
        <f t="shared" ca="1" si="0"/>
        <v/>
      </c>
      <c r="G51" s="6" t="str">
        <f>IF(A51="","",IF(E51="","Sin caducidad",IF(F51&lt;0,"Caducado",IF(F51&lt;=Configuración!$B$2,"Por caducar","Vigente"))))</f>
        <v/>
      </c>
      <c r="H51" s="4"/>
      <c r="I51" s="4"/>
      <c r="J51">
        <f t="shared" si="1"/>
        <v>0</v>
      </c>
    </row>
    <row r="52" spans="1:10" x14ac:dyDescent="0.3">
      <c r="A52" s="4"/>
      <c r="B52" s="4"/>
      <c r="C52" s="5"/>
      <c r="D52" s="6" t="str">
        <f>IF(B52="","",IFERROR(IF(VLOOKUP(B52,Configuración!$A$6:$B$15,2,FALSE)="","",VLOOKUP(B52,Configuración!$A$6:$B$15,2,FALSE)),""))</f>
        <v/>
      </c>
      <c r="E52" s="7" t="str">
        <f t="shared" si="4"/>
        <v/>
      </c>
      <c r="F52" s="8" t="str">
        <f t="shared" ca="1" si="0"/>
        <v/>
      </c>
      <c r="G52" s="6" t="str">
        <f>IF(A52="","",IF(E52="","Sin caducidad",IF(F52&lt;0,"Caducado",IF(F52&lt;=Configuración!$B$2,"Por caducar","Vigente"))))</f>
        <v/>
      </c>
      <c r="H52" s="4"/>
      <c r="I52" s="4"/>
      <c r="J52">
        <f t="shared" si="1"/>
        <v>0</v>
      </c>
    </row>
    <row r="53" spans="1:10" x14ac:dyDescent="0.3">
      <c r="A53" s="4"/>
      <c r="B53" s="4"/>
      <c r="C53" s="5"/>
      <c r="D53" s="6" t="str">
        <f>IF(B53="","",IFERROR(IF(VLOOKUP(B53,Configuración!$A$6:$B$15,2,FALSE)="","",VLOOKUP(B53,Configuración!$A$6:$B$15,2,FALSE)),""))</f>
        <v/>
      </c>
      <c r="E53" s="7" t="str">
        <f t="shared" si="4"/>
        <v/>
      </c>
      <c r="F53" s="8" t="str">
        <f t="shared" ca="1" si="0"/>
        <v/>
      </c>
      <c r="G53" s="6" t="str">
        <f>IF(A53="","",IF(E53="","Sin caducidad",IF(F53&lt;0,"Caducado",IF(F53&lt;=Configuración!$B$2,"Por caducar","Vigente"))))</f>
        <v/>
      </c>
      <c r="H53" s="4"/>
      <c r="I53" s="4"/>
      <c r="J53">
        <f t="shared" si="1"/>
        <v>0</v>
      </c>
    </row>
    <row r="54" spans="1:10" x14ac:dyDescent="0.3">
      <c r="A54" s="4"/>
      <c r="B54" s="4"/>
      <c r="C54" s="5"/>
      <c r="D54" s="6" t="str">
        <f>IF(B54="","",IFERROR(IF(VLOOKUP(B54,Configuración!$A$6:$B$15,2,FALSE)="","",VLOOKUP(B54,Configuración!$A$6:$B$15,2,FALSE)),""))</f>
        <v/>
      </c>
      <c r="E54" s="7" t="str">
        <f t="shared" si="4"/>
        <v/>
      </c>
      <c r="F54" s="8" t="str">
        <f t="shared" ca="1" si="0"/>
        <v/>
      </c>
      <c r="G54" s="6" t="str">
        <f>IF(A54="","",IF(E54="","Sin caducidad",IF(F54&lt;0,"Caducado",IF(F54&lt;=Configuración!$B$2,"Por caducar","Vigente"))))</f>
        <v/>
      </c>
      <c r="H54" s="4"/>
      <c r="I54" s="4"/>
      <c r="J54">
        <f t="shared" si="1"/>
        <v>0</v>
      </c>
    </row>
    <row r="55" spans="1:10" x14ac:dyDescent="0.3">
      <c r="A55" s="4"/>
      <c r="B55" s="4"/>
      <c r="C55" s="5"/>
      <c r="D55" s="6" t="str">
        <f>IF(B55="","",IFERROR(IF(VLOOKUP(B55,Configuración!$A$6:$B$15,2,FALSE)="","",VLOOKUP(B55,Configuración!$A$6:$B$15,2,FALSE)),""))</f>
        <v/>
      </c>
      <c r="E55" s="7" t="str">
        <f t="shared" si="4"/>
        <v/>
      </c>
      <c r="F55" s="8" t="str">
        <f t="shared" ca="1" si="0"/>
        <v/>
      </c>
      <c r="G55" s="6" t="str">
        <f>IF(A55="","",IF(E55="","Sin caducidad",IF(F55&lt;0,"Caducado",IF(F55&lt;=Configuración!$B$2,"Por caducar","Vigente"))))</f>
        <v/>
      </c>
      <c r="H55" s="4"/>
      <c r="I55" s="4"/>
      <c r="J55">
        <f t="shared" si="1"/>
        <v>0</v>
      </c>
    </row>
    <row r="56" spans="1:10" x14ac:dyDescent="0.3">
      <c r="A56" s="4"/>
      <c r="B56" s="4"/>
      <c r="C56" s="5"/>
      <c r="D56" s="6" t="str">
        <f>IF(B56="","",IFERROR(IF(VLOOKUP(B56,Configuración!$A$6:$B$15,2,FALSE)="","",VLOOKUP(B56,Configuración!$A$6:$B$15,2,FALSE)),""))</f>
        <v/>
      </c>
      <c r="E56" s="7" t="str">
        <f t="shared" si="4"/>
        <v/>
      </c>
      <c r="F56" s="8" t="str">
        <f t="shared" ca="1" si="0"/>
        <v/>
      </c>
      <c r="G56" s="6" t="str">
        <f>IF(A56="","",IF(E56="","Sin caducidad",IF(F56&lt;0,"Caducado",IF(F56&lt;=Configuración!$B$2,"Por caducar","Vigente"))))</f>
        <v/>
      </c>
      <c r="H56" s="4"/>
      <c r="I56" s="4"/>
      <c r="J56">
        <f t="shared" si="1"/>
        <v>0</v>
      </c>
    </row>
    <row r="57" spans="1:10" x14ac:dyDescent="0.3">
      <c r="A57" s="4"/>
      <c r="B57" s="4"/>
      <c r="C57" s="5"/>
      <c r="D57" s="6" t="str">
        <f>IF(B57="","",IFERROR(IF(VLOOKUP(B57,Configuración!$A$6:$B$15,2,FALSE)="","",VLOOKUP(B57,Configuración!$A$6:$B$15,2,FALSE)),""))</f>
        <v/>
      </c>
      <c r="E57" s="7" t="str">
        <f t="shared" si="4"/>
        <v/>
      </c>
      <c r="F57" s="8" t="str">
        <f t="shared" ca="1" si="0"/>
        <v/>
      </c>
      <c r="G57" s="6" t="str">
        <f>IF(A57="","",IF(E57="","Sin caducidad",IF(F57&lt;0,"Caducado",IF(F57&lt;=Configuración!$B$2,"Por caducar","Vigente"))))</f>
        <v/>
      </c>
      <c r="H57" s="4"/>
      <c r="I57" s="4"/>
      <c r="J57">
        <f t="shared" si="1"/>
        <v>0</v>
      </c>
    </row>
    <row r="58" spans="1:10" x14ac:dyDescent="0.3">
      <c r="A58" s="4"/>
      <c r="B58" s="4"/>
      <c r="C58" s="5"/>
      <c r="D58" s="6" t="str">
        <f>IF(B58="","",IFERROR(IF(VLOOKUP(B58,Configuración!$A$6:$B$15,2,FALSE)="","",VLOOKUP(B58,Configuración!$A$6:$B$15,2,FALSE)),""))</f>
        <v/>
      </c>
      <c r="E58" s="7" t="str">
        <f t="shared" si="4"/>
        <v/>
      </c>
      <c r="F58" s="8" t="str">
        <f t="shared" ca="1" si="0"/>
        <v/>
      </c>
      <c r="G58" s="6" t="str">
        <f>IF(A58="","",IF(E58="","Sin caducidad",IF(F58&lt;0,"Caducado",IF(F58&lt;=Configuración!$B$2,"Por caducar","Vigente"))))</f>
        <v/>
      </c>
      <c r="H58" s="4"/>
      <c r="I58" s="4"/>
      <c r="J58">
        <f t="shared" si="1"/>
        <v>0</v>
      </c>
    </row>
    <row r="59" spans="1:10" x14ac:dyDescent="0.3">
      <c r="A59" s="4"/>
      <c r="B59" s="4"/>
      <c r="C59" s="5"/>
      <c r="D59" s="6" t="str">
        <f>IF(B59="","",IFERROR(IF(VLOOKUP(B59,Configuración!$A$6:$B$15,2,FALSE)="","",VLOOKUP(B59,Configuración!$A$6:$B$15,2,FALSE)),""))</f>
        <v/>
      </c>
      <c r="E59" s="7" t="str">
        <f t="shared" si="4"/>
        <v/>
      </c>
      <c r="F59" s="8" t="str">
        <f t="shared" ca="1" si="0"/>
        <v/>
      </c>
      <c r="G59" s="6" t="str">
        <f>IF(A59="","",IF(E59="","Sin caducidad",IF(F59&lt;0,"Caducado",IF(F59&lt;=Configuración!$B$2,"Por caducar","Vigente"))))</f>
        <v/>
      </c>
      <c r="H59" s="4"/>
      <c r="I59" s="4"/>
      <c r="J59">
        <f t="shared" si="1"/>
        <v>0</v>
      </c>
    </row>
    <row r="60" spans="1:10" x14ac:dyDescent="0.3">
      <c r="A60" s="4"/>
      <c r="B60" s="4"/>
      <c r="C60" s="5"/>
      <c r="D60" s="6" t="str">
        <f>IF(B60="","",IFERROR(IF(VLOOKUP(B60,Configuración!$A$6:$B$15,2,FALSE)="","",VLOOKUP(B60,Configuración!$A$6:$B$15,2,FALSE)),""))</f>
        <v/>
      </c>
      <c r="E60" s="7" t="str">
        <f t="shared" si="4"/>
        <v/>
      </c>
      <c r="F60" s="8" t="str">
        <f t="shared" ca="1" si="0"/>
        <v/>
      </c>
      <c r="G60" s="6" t="str">
        <f>IF(A60="","",IF(E60="","Sin caducidad",IF(F60&lt;0,"Caducado",IF(F60&lt;=Configuración!$B$2,"Por caducar","Vigente"))))</f>
        <v/>
      </c>
      <c r="H60" s="4"/>
      <c r="I60" s="4"/>
      <c r="J60">
        <f t="shared" si="1"/>
        <v>0</v>
      </c>
    </row>
    <row r="61" spans="1:10" x14ac:dyDescent="0.3">
      <c r="A61" s="4"/>
      <c r="B61" s="4"/>
      <c r="C61" s="5"/>
      <c r="D61" s="6" t="str">
        <f>IF(B61="","",IFERROR(IF(VLOOKUP(B61,Configuración!$A$6:$B$15,2,FALSE)="","",VLOOKUP(B61,Configuración!$A$6:$B$15,2,FALSE)),""))</f>
        <v/>
      </c>
      <c r="E61" s="7" t="str">
        <f t="shared" si="4"/>
        <v/>
      </c>
      <c r="F61" s="8" t="str">
        <f t="shared" ca="1" si="0"/>
        <v/>
      </c>
      <c r="G61" s="6" t="str">
        <f>IF(A61="","",IF(E61="","Sin caducidad",IF(F61&lt;0,"Caducado",IF(F61&lt;=Configuración!$B$2,"Por caducar","Vigente"))))</f>
        <v/>
      </c>
      <c r="H61" s="4"/>
      <c r="I61" s="4"/>
      <c r="J61">
        <f t="shared" si="1"/>
        <v>0</v>
      </c>
    </row>
    <row r="62" spans="1:10" x14ac:dyDescent="0.3">
      <c r="A62" s="4"/>
      <c r="B62" s="4"/>
      <c r="C62" s="5"/>
      <c r="D62" s="6" t="str">
        <f>IF(B62="","",IFERROR(IF(VLOOKUP(B62,Configuración!$A$6:$B$15,2,FALSE)="","",VLOOKUP(B62,Configuración!$A$6:$B$15,2,FALSE)),""))</f>
        <v/>
      </c>
      <c r="E62" s="7" t="str">
        <f t="shared" si="4"/>
        <v/>
      </c>
      <c r="F62" s="8" t="str">
        <f t="shared" ca="1" si="0"/>
        <v/>
      </c>
      <c r="G62" s="6" t="str">
        <f>IF(A62="","",IF(E62="","Sin caducidad",IF(F62&lt;0,"Caducado",IF(F62&lt;=Configuración!$B$2,"Por caducar","Vigente"))))</f>
        <v/>
      </c>
      <c r="H62" s="4"/>
      <c r="I62" s="4"/>
      <c r="J62">
        <f t="shared" si="1"/>
        <v>0</v>
      </c>
    </row>
    <row r="63" spans="1:10" x14ac:dyDescent="0.3">
      <c r="A63" s="4"/>
      <c r="B63" s="4"/>
      <c r="C63" s="5"/>
      <c r="D63" s="6" t="str">
        <f>IF(B63="","",IFERROR(IF(VLOOKUP(B63,Configuración!$A$6:$B$15,2,FALSE)="","",VLOOKUP(B63,Configuración!$A$6:$B$15,2,FALSE)),""))</f>
        <v/>
      </c>
      <c r="E63" s="7" t="str">
        <f t="shared" si="4"/>
        <v/>
      </c>
      <c r="F63" s="8" t="str">
        <f t="shared" ca="1" si="0"/>
        <v/>
      </c>
      <c r="G63" s="6" t="str">
        <f>IF(A63="","",IF(E63="","Sin caducidad",IF(F63&lt;0,"Caducado",IF(F63&lt;=Configuración!$B$2,"Por caducar","Vigente"))))</f>
        <v/>
      </c>
      <c r="H63" s="4"/>
      <c r="I63" s="4"/>
      <c r="J63">
        <f t="shared" si="1"/>
        <v>0</v>
      </c>
    </row>
    <row r="64" spans="1:10" x14ac:dyDescent="0.3">
      <c r="A64" s="4"/>
      <c r="B64" s="4"/>
      <c r="C64" s="5"/>
      <c r="D64" s="6" t="str">
        <f>IF(B64="","",IFERROR(IF(VLOOKUP(B64,Configuración!$A$6:$B$15,2,FALSE)="","",VLOOKUP(B64,Configuración!$A$6:$B$15,2,FALSE)),""))</f>
        <v/>
      </c>
      <c r="E64" s="7" t="str">
        <f t="shared" si="4"/>
        <v/>
      </c>
      <c r="F64" s="8" t="str">
        <f t="shared" ca="1" si="0"/>
        <v/>
      </c>
      <c r="G64" s="6" t="str">
        <f>IF(A64="","",IF(E64="","Sin caducidad",IF(F64&lt;0,"Caducado",IF(F64&lt;=Configuración!$B$2,"Por caducar","Vigente"))))</f>
        <v/>
      </c>
      <c r="H64" s="4"/>
      <c r="I64" s="4"/>
      <c r="J64">
        <f t="shared" si="1"/>
        <v>0</v>
      </c>
    </row>
    <row r="65" spans="1:10" x14ac:dyDescent="0.3">
      <c r="A65" s="4"/>
      <c r="B65" s="4"/>
      <c r="C65" s="5"/>
      <c r="D65" s="6" t="str">
        <f>IF(B65="","",IFERROR(IF(VLOOKUP(B65,Configuración!$A$6:$B$15,2,FALSE)="","",VLOOKUP(B65,Configuración!$A$6:$B$15,2,FALSE)),""))</f>
        <v/>
      </c>
      <c r="E65" s="7" t="str">
        <f t="shared" si="4"/>
        <v/>
      </c>
      <c r="F65" s="8" t="str">
        <f t="shared" ca="1" si="0"/>
        <v/>
      </c>
      <c r="G65" s="6" t="str">
        <f>IF(A65="","",IF(E65="","Sin caducidad",IF(F65&lt;0,"Caducado",IF(F65&lt;=Configuración!$B$2,"Por caducar","Vigente"))))</f>
        <v/>
      </c>
      <c r="H65" s="4"/>
      <c r="I65" s="4"/>
      <c r="J65">
        <f t="shared" si="1"/>
        <v>0</v>
      </c>
    </row>
    <row r="66" spans="1:10" x14ac:dyDescent="0.3">
      <c r="A66" s="4"/>
      <c r="B66" s="4"/>
      <c r="C66" s="5"/>
      <c r="D66" s="6" t="str">
        <f>IF(B66="","",IFERROR(IF(VLOOKUP(B66,Configuración!$A$6:$B$15,2,FALSE)="","",VLOOKUP(B66,Configuración!$A$6:$B$15,2,FALSE)),""))</f>
        <v/>
      </c>
      <c r="E66" s="7" t="str">
        <f t="shared" si="4"/>
        <v/>
      </c>
      <c r="F66" s="8" t="str">
        <f t="shared" ref="F66:F129" ca="1" si="5">IF(E66="","",E66-TODAY())</f>
        <v/>
      </c>
      <c r="G66" s="6" t="str">
        <f>IF(A66="","",IF(E66="","Sin caducidad",IF(F66&lt;0,"Caducado",IF(F66&lt;=Configuración!$B$2,"Por caducar","Vigente"))))</f>
        <v/>
      </c>
      <c r="H66" s="4"/>
      <c r="I66" s="4"/>
      <c r="J66">
        <f t="shared" ref="J66:J129" si="6">IF(E66="",0,E66)</f>
        <v>0</v>
      </c>
    </row>
    <row r="67" spans="1:10" x14ac:dyDescent="0.3">
      <c r="A67" s="4"/>
      <c r="B67" s="4"/>
      <c r="C67" s="5"/>
      <c r="D67" s="6" t="str">
        <f>IF(B67="","",IFERROR(IF(VLOOKUP(B67,Configuración!$A$6:$B$15,2,FALSE)="","",VLOOKUP(B67,Configuración!$A$6:$B$15,2,FALSE)),""))</f>
        <v/>
      </c>
      <c r="E67" s="7" t="str">
        <f t="shared" si="4"/>
        <v/>
      </c>
      <c r="F67" s="8" t="str">
        <f t="shared" ca="1" si="5"/>
        <v/>
      </c>
      <c r="G67" s="6" t="str">
        <f>IF(A67="","",IF(E67="","Sin caducidad",IF(F67&lt;0,"Caducado",IF(F67&lt;=Configuración!$B$2,"Por caducar","Vigente"))))</f>
        <v/>
      </c>
      <c r="H67" s="4"/>
      <c r="I67" s="4"/>
      <c r="J67">
        <f t="shared" si="6"/>
        <v>0</v>
      </c>
    </row>
    <row r="68" spans="1:10" x14ac:dyDescent="0.3">
      <c r="A68" s="4"/>
      <c r="B68" s="4"/>
      <c r="C68" s="5"/>
      <c r="D68" s="6" t="str">
        <f>IF(B68="","",IFERROR(IF(VLOOKUP(B68,Configuración!$A$6:$B$15,2,FALSE)="","",VLOOKUP(B68,Configuración!$A$6:$B$15,2,FALSE)),""))</f>
        <v/>
      </c>
      <c r="E68" s="7" t="str">
        <f t="shared" si="4"/>
        <v/>
      </c>
      <c r="F68" s="8" t="str">
        <f t="shared" ca="1" si="5"/>
        <v/>
      </c>
      <c r="G68" s="6" t="str">
        <f>IF(A68="","",IF(E68="","Sin caducidad",IF(F68&lt;0,"Caducado",IF(F68&lt;=Configuración!$B$2,"Por caducar","Vigente"))))</f>
        <v/>
      </c>
      <c r="H68" s="4"/>
      <c r="I68" s="4"/>
      <c r="J68">
        <f t="shared" si="6"/>
        <v>0</v>
      </c>
    </row>
    <row r="69" spans="1:10" x14ac:dyDescent="0.3">
      <c r="A69" s="4"/>
      <c r="B69" s="4"/>
      <c r="C69" s="5"/>
      <c r="D69" s="6" t="str">
        <f>IF(B69="","",IFERROR(IF(VLOOKUP(B69,Configuración!$A$6:$B$15,2,FALSE)="","",VLOOKUP(B69,Configuración!$A$6:$B$15,2,FALSE)),""))</f>
        <v/>
      </c>
      <c r="E69" s="7" t="str">
        <f t="shared" si="4"/>
        <v/>
      </c>
      <c r="F69" s="8" t="str">
        <f t="shared" ca="1" si="5"/>
        <v/>
      </c>
      <c r="G69" s="6" t="str">
        <f>IF(A69="","",IF(E69="","Sin caducidad",IF(F69&lt;0,"Caducado",IF(F69&lt;=Configuración!$B$2,"Por caducar","Vigente"))))</f>
        <v/>
      </c>
      <c r="H69" s="4"/>
      <c r="I69" s="4"/>
      <c r="J69">
        <f t="shared" si="6"/>
        <v>0</v>
      </c>
    </row>
    <row r="70" spans="1:10" x14ac:dyDescent="0.3">
      <c r="A70" s="4"/>
      <c r="B70" s="4"/>
      <c r="C70" s="5"/>
      <c r="D70" s="6" t="str">
        <f>IF(B70="","",IFERROR(IF(VLOOKUP(B70,Configuración!$A$6:$B$15,2,FALSE)="","",VLOOKUP(B70,Configuración!$A$6:$B$15,2,FALSE)),""))</f>
        <v/>
      </c>
      <c r="E70" s="7" t="str">
        <f t="shared" si="4"/>
        <v/>
      </c>
      <c r="F70" s="8" t="str">
        <f t="shared" ca="1" si="5"/>
        <v/>
      </c>
      <c r="G70" s="6" t="str">
        <f>IF(A70="","",IF(E70="","Sin caducidad",IF(F70&lt;0,"Caducado",IF(F70&lt;=Configuración!$B$2,"Por caducar","Vigente"))))</f>
        <v/>
      </c>
      <c r="H70" s="4"/>
      <c r="I70" s="4"/>
      <c r="J70">
        <f t="shared" si="6"/>
        <v>0</v>
      </c>
    </row>
    <row r="71" spans="1:10" x14ac:dyDescent="0.3">
      <c r="A71" s="4"/>
      <c r="B71" s="4"/>
      <c r="C71" s="5"/>
      <c r="D71" s="6" t="str">
        <f>IF(B71="","",IFERROR(IF(VLOOKUP(B71,Configuración!$A$6:$B$15,2,FALSE)="","",VLOOKUP(B71,Configuración!$A$6:$B$15,2,FALSE)),""))</f>
        <v/>
      </c>
      <c r="E71" s="7" t="str">
        <f t="shared" si="4"/>
        <v/>
      </c>
      <c r="F71" s="8" t="str">
        <f t="shared" ca="1" si="5"/>
        <v/>
      </c>
      <c r="G71" s="6" t="str">
        <f>IF(A71="","",IF(E71="","Sin caducidad",IF(F71&lt;0,"Caducado",IF(F71&lt;=Configuración!$B$2,"Por caducar","Vigente"))))</f>
        <v/>
      </c>
      <c r="H71" s="4"/>
      <c r="I71" s="4"/>
      <c r="J71">
        <f t="shared" si="6"/>
        <v>0</v>
      </c>
    </row>
    <row r="72" spans="1:10" x14ac:dyDescent="0.3">
      <c r="A72" s="4"/>
      <c r="B72" s="4"/>
      <c r="C72" s="5"/>
      <c r="D72" s="6" t="str">
        <f>IF(B72="","",IFERROR(IF(VLOOKUP(B72,Configuración!$A$6:$B$15,2,FALSE)="","",VLOOKUP(B72,Configuración!$A$6:$B$15,2,FALSE)),""))</f>
        <v/>
      </c>
      <c r="E72" s="7" t="str">
        <f t="shared" si="4"/>
        <v/>
      </c>
      <c r="F72" s="8" t="str">
        <f t="shared" ca="1" si="5"/>
        <v/>
      </c>
      <c r="G72" s="6" t="str">
        <f>IF(A72="","",IF(E72="","Sin caducidad",IF(F72&lt;0,"Caducado",IF(F72&lt;=Configuración!$B$2,"Por caducar","Vigente"))))</f>
        <v/>
      </c>
      <c r="H72" s="4"/>
      <c r="I72" s="4"/>
      <c r="J72">
        <f t="shared" si="6"/>
        <v>0</v>
      </c>
    </row>
    <row r="73" spans="1:10" x14ac:dyDescent="0.3">
      <c r="A73" s="4"/>
      <c r="B73" s="4"/>
      <c r="C73" s="5"/>
      <c r="D73" s="6" t="str">
        <f>IF(B73="","",IFERROR(IF(VLOOKUP(B73,Configuración!$A$6:$B$15,2,FALSE)="","",VLOOKUP(B73,Configuración!$A$6:$B$15,2,FALSE)),""))</f>
        <v/>
      </c>
      <c r="E73" s="7" t="str">
        <f t="shared" si="4"/>
        <v/>
      </c>
      <c r="F73" s="8" t="str">
        <f t="shared" ca="1" si="5"/>
        <v/>
      </c>
      <c r="G73" s="6" t="str">
        <f>IF(A73="","",IF(E73="","Sin caducidad",IF(F73&lt;0,"Caducado",IF(F73&lt;=Configuración!$B$2,"Por caducar","Vigente"))))</f>
        <v/>
      </c>
      <c r="H73" s="4"/>
      <c r="I73" s="4"/>
      <c r="J73">
        <f t="shared" si="6"/>
        <v>0</v>
      </c>
    </row>
    <row r="74" spans="1:10" x14ac:dyDescent="0.3">
      <c r="A74" s="4"/>
      <c r="B74" s="4"/>
      <c r="C74" s="5"/>
      <c r="D74" s="6" t="str">
        <f>IF(B74="","",IFERROR(IF(VLOOKUP(B74,Configuración!$A$6:$B$15,2,FALSE)="","",VLOOKUP(B74,Configuración!$A$6:$B$15,2,FALSE)),""))</f>
        <v/>
      </c>
      <c r="E74" s="7" t="str">
        <f t="shared" si="4"/>
        <v/>
      </c>
      <c r="F74" s="8" t="str">
        <f t="shared" ca="1" si="5"/>
        <v/>
      </c>
      <c r="G74" s="6" t="str">
        <f>IF(A74="","",IF(E74="","Sin caducidad",IF(F74&lt;0,"Caducado",IF(F74&lt;=Configuración!$B$2,"Por caducar","Vigente"))))</f>
        <v/>
      </c>
      <c r="H74" s="4"/>
      <c r="I74" s="4"/>
      <c r="J74">
        <f t="shared" si="6"/>
        <v>0</v>
      </c>
    </row>
    <row r="75" spans="1:10" x14ac:dyDescent="0.3">
      <c r="A75" s="4"/>
      <c r="B75" s="4"/>
      <c r="C75" s="5"/>
      <c r="D75" s="6" t="str">
        <f>IF(B75="","",IFERROR(IF(VLOOKUP(B75,Configuración!$A$6:$B$15,2,FALSE)="","",VLOOKUP(B75,Configuración!$A$6:$B$15,2,FALSE)),""))</f>
        <v/>
      </c>
      <c r="E75" s="7" t="str">
        <f t="shared" si="4"/>
        <v/>
      </c>
      <c r="F75" s="8" t="str">
        <f t="shared" ca="1" si="5"/>
        <v/>
      </c>
      <c r="G75" s="6" t="str">
        <f>IF(A75="","",IF(E75="","Sin caducidad",IF(F75&lt;0,"Caducado",IF(F75&lt;=Configuración!$B$2,"Por caducar","Vigente"))))</f>
        <v/>
      </c>
      <c r="H75" s="4"/>
      <c r="I75" s="4"/>
      <c r="J75">
        <f t="shared" si="6"/>
        <v>0</v>
      </c>
    </row>
    <row r="76" spans="1:10" x14ac:dyDescent="0.3">
      <c r="A76" s="4"/>
      <c r="B76" s="4"/>
      <c r="C76" s="5"/>
      <c r="D76" s="6" t="str">
        <f>IF(B76="","",IFERROR(IF(VLOOKUP(B76,Configuración!$A$6:$B$15,2,FALSE)="","",VLOOKUP(B76,Configuración!$A$6:$B$15,2,FALSE)),""))</f>
        <v/>
      </c>
      <c r="E76" s="7" t="str">
        <f t="shared" si="4"/>
        <v/>
      </c>
      <c r="F76" s="8" t="str">
        <f t="shared" ca="1" si="5"/>
        <v/>
      </c>
      <c r="G76" s="6" t="str">
        <f>IF(A76="","",IF(E76="","Sin caducidad",IF(F76&lt;0,"Caducado",IF(F76&lt;=Configuración!$B$2,"Por caducar","Vigente"))))</f>
        <v/>
      </c>
      <c r="H76" s="4"/>
      <c r="I76" s="4"/>
      <c r="J76">
        <f t="shared" si="6"/>
        <v>0</v>
      </c>
    </row>
    <row r="77" spans="1:10" x14ac:dyDescent="0.3">
      <c r="A77" s="4"/>
      <c r="B77" s="4"/>
      <c r="C77" s="5"/>
      <c r="D77" s="6" t="str">
        <f>IF(B77="","",IFERROR(IF(VLOOKUP(B77,Configuración!$A$6:$B$15,2,FALSE)="","",VLOOKUP(B77,Configuración!$A$6:$B$15,2,FALSE)),""))</f>
        <v/>
      </c>
      <c r="E77" s="7" t="str">
        <f t="shared" si="4"/>
        <v/>
      </c>
      <c r="F77" s="8" t="str">
        <f t="shared" ca="1" si="5"/>
        <v/>
      </c>
      <c r="G77" s="6" t="str">
        <f>IF(A77="","",IF(E77="","Sin caducidad",IF(F77&lt;0,"Caducado",IF(F77&lt;=Configuración!$B$2,"Por caducar","Vigente"))))</f>
        <v/>
      </c>
      <c r="H77" s="4"/>
      <c r="I77" s="4"/>
      <c r="J77">
        <f t="shared" si="6"/>
        <v>0</v>
      </c>
    </row>
    <row r="78" spans="1:10" x14ac:dyDescent="0.3">
      <c r="A78" s="4"/>
      <c r="B78" s="4"/>
      <c r="C78" s="5"/>
      <c r="D78" s="6" t="str">
        <f>IF(B78="","",IFERROR(IF(VLOOKUP(B78,Configuración!$A$6:$B$15,2,FALSE)="","",VLOOKUP(B78,Configuración!$A$6:$B$15,2,FALSE)),""))</f>
        <v/>
      </c>
      <c r="E78" s="7" t="str">
        <f t="shared" si="4"/>
        <v/>
      </c>
      <c r="F78" s="8" t="str">
        <f t="shared" ca="1" si="5"/>
        <v/>
      </c>
      <c r="G78" s="6" t="str">
        <f>IF(A78="","",IF(E78="","Sin caducidad",IF(F78&lt;0,"Caducado",IF(F78&lt;=Configuración!$B$2,"Por caducar","Vigente"))))</f>
        <v/>
      </c>
      <c r="H78" s="4"/>
      <c r="I78" s="4"/>
      <c r="J78">
        <f t="shared" si="6"/>
        <v>0</v>
      </c>
    </row>
    <row r="79" spans="1:10" x14ac:dyDescent="0.3">
      <c r="A79" s="4"/>
      <c r="B79" s="4"/>
      <c r="C79" s="5"/>
      <c r="D79" s="6" t="str">
        <f>IF(B79="","",IFERROR(IF(VLOOKUP(B79,Configuración!$A$6:$B$15,2,FALSE)="","",VLOOKUP(B79,Configuración!$A$6:$B$15,2,FALSE)),""))</f>
        <v/>
      </c>
      <c r="E79" s="7" t="str">
        <f t="shared" si="4"/>
        <v/>
      </c>
      <c r="F79" s="8" t="str">
        <f t="shared" ca="1" si="5"/>
        <v/>
      </c>
      <c r="G79" s="6" t="str">
        <f>IF(A79="","",IF(E79="","Sin caducidad",IF(F79&lt;0,"Caducado",IF(F79&lt;=Configuración!$B$2,"Por caducar","Vigente"))))</f>
        <v/>
      </c>
      <c r="H79" s="4"/>
      <c r="I79" s="4"/>
      <c r="J79">
        <f t="shared" si="6"/>
        <v>0</v>
      </c>
    </row>
    <row r="80" spans="1:10" x14ac:dyDescent="0.3">
      <c r="A80" s="4"/>
      <c r="B80" s="4"/>
      <c r="C80" s="5"/>
      <c r="D80" s="6" t="str">
        <f>IF(B80="","",IFERROR(IF(VLOOKUP(B80,Configuración!$A$6:$B$15,2,FALSE)="","",VLOOKUP(B80,Configuración!$A$6:$B$15,2,FALSE)),""))</f>
        <v/>
      </c>
      <c r="E80" s="7" t="str">
        <f t="shared" si="4"/>
        <v/>
      </c>
      <c r="F80" s="8" t="str">
        <f t="shared" ca="1" si="5"/>
        <v/>
      </c>
      <c r="G80" s="6" t="str">
        <f>IF(A80="","",IF(E80="","Sin caducidad",IF(F80&lt;0,"Caducado",IF(F80&lt;=Configuración!$B$2,"Por caducar","Vigente"))))</f>
        <v/>
      </c>
      <c r="H80" s="4"/>
      <c r="I80" s="4"/>
      <c r="J80">
        <f t="shared" si="6"/>
        <v>0</v>
      </c>
    </row>
    <row r="81" spans="1:10" x14ac:dyDescent="0.3">
      <c r="A81" s="4"/>
      <c r="B81" s="4"/>
      <c r="C81" s="5"/>
      <c r="D81" s="6" t="str">
        <f>IF(B81="","",IFERROR(IF(VLOOKUP(B81,Configuración!$A$6:$B$15,2,FALSE)="","",VLOOKUP(B81,Configuración!$A$6:$B$15,2,FALSE)),""))</f>
        <v/>
      </c>
      <c r="E81" s="7" t="str">
        <f t="shared" si="4"/>
        <v/>
      </c>
      <c r="F81" s="8" t="str">
        <f t="shared" ca="1" si="5"/>
        <v/>
      </c>
      <c r="G81" s="6" t="str">
        <f>IF(A81="","",IF(E81="","Sin caducidad",IF(F81&lt;0,"Caducado",IF(F81&lt;=Configuración!$B$2,"Por caducar","Vigente"))))</f>
        <v/>
      </c>
      <c r="H81" s="4"/>
      <c r="I81" s="4"/>
      <c r="J81">
        <f t="shared" si="6"/>
        <v>0</v>
      </c>
    </row>
    <row r="82" spans="1:10" x14ac:dyDescent="0.3">
      <c r="A82" s="4"/>
      <c r="B82" s="4"/>
      <c r="C82" s="5"/>
      <c r="D82" s="6" t="str">
        <f>IF(B82="","",IFERROR(IF(VLOOKUP(B82,Configuración!$A$6:$B$15,2,FALSE)="","",VLOOKUP(B82,Configuración!$A$6:$B$15,2,FALSE)),""))</f>
        <v/>
      </c>
      <c r="E82" s="7" t="str">
        <f t="shared" si="4"/>
        <v/>
      </c>
      <c r="F82" s="8" t="str">
        <f t="shared" ca="1" si="5"/>
        <v/>
      </c>
      <c r="G82" s="6" t="str">
        <f>IF(A82="","",IF(E82="","Sin caducidad",IF(F82&lt;0,"Caducado",IF(F82&lt;=Configuración!$B$2,"Por caducar","Vigente"))))</f>
        <v/>
      </c>
      <c r="H82" s="4"/>
      <c r="I82" s="4"/>
      <c r="J82">
        <f t="shared" si="6"/>
        <v>0</v>
      </c>
    </row>
    <row r="83" spans="1:10" x14ac:dyDescent="0.3">
      <c r="A83" s="4"/>
      <c r="B83" s="4"/>
      <c r="C83" s="5"/>
      <c r="D83" s="6" t="str">
        <f>IF(B83="","",IFERROR(IF(VLOOKUP(B83,Configuración!$A$6:$B$15,2,FALSE)="","",VLOOKUP(B83,Configuración!$A$6:$B$15,2,FALSE)),""))</f>
        <v/>
      </c>
      <c r="E83" s="7" t="str">
        <f t="shared" si="4"/>
        <v/>
      </c>
      <c r="F83" s="8" t="str">
        <f t="shared" ca="1" si="5"/>
        <v/>
      </c>
      <c r="G83" s="6" t="str">
        <f>IF(A83="","",IF(E83="","Sin caducidad",IF(F83&lt;0,"Caducado",IF(F83&lt;=Configuración!$B$2,"Por caducar","Vigente"))))</f>
        <v/>
      </c>
      <c r="H83" s="4"/>
      <c r="I83" s="4"/>
      <c r="J83">
        <f t="shared" si="6"/>
        <v>0</v>
      </c>
    </row>
    <row r="84" spans="1:10" x14ac:dyDescent="0.3">
      <c r="A84" s="4"/>
      <c r="B84" s="4"/>
      <c r="C84" s="5"/>
      <c r="D84" s="6" t="str">
        <f>IF(B84="","",IFERROR(IF(VLOOKUP(B84,Configuración!$A$6:$B$15,2,FALSE)="","",VLOOKUP(B84,Configuración!$A$6:$B$15,2,FALSE)),""))</f>
        <v/>
      </c>
      <c r="E84" s="7" t="str">
        <f t="shared" si="4"/>
        <v/>
      </c>
      <c r="F84" s="8" t="str">
        <f t="shared" ca="1" si="5"/>
        <v/>
      </c>
      <c r="G84" s="6" t="str">
        <f>IF(A84="","",IF(E84="","Sin caducidad",IF(F84&lt;0,"Caducado",IF(F84&lt;=Configuración!$B$2,"Por caducar","Vigente"))))</f>
        <v/>
      </c>
      <c r="H84" s="4"/>
      <c r="I84" s="4"/>
      <c r="J84">
        <f t="shared" si="6"/>
        <v>0</v>
      </c>
    </row>
    <row r="85" spans="1:10" x14ac:dyDescent="0.3">
      <c r="A85" s="4"/>
      <c r="B85" s="4"/>
      <c r="C85" s="5"/>
      <c r="D85" s="6" t="str">
        <f>IF(B85="","",IFERROR(IF(VLOOKUP(B85,Configuración!$A$6:$B$15,2,FALSE)="","",VLOOKUP(B85,Configuración!$A$6:$B$15,2,FALSE)),""))</f>
        <v/>
      </c>
      <c r="E85" s="7" t="str">
        <f t="shared" si="4"/>
        <v/>
      </c>
      <c r="F85" s="8" t="str">
        <f t="shared" ca="1" si="5"/>
        <v/>
      </c>
      <c r="G85" s="6" t="str">
        <f>IF(A85="","",IF(E85="","Sin caducidad",IF(F85&lt;0,"Caducado",IF(F85&lt;=Configuración!$B$2,"Por caducar","Vigente"))))</f>
        <v/>
      </c>
      <c r="H85" s="4"/>
      <c r="I85" s="4"/>
      <c r="J85">
        <f t="shared" si="6"/>
        <v>0</v>
      </c>
    </row>
    <row r="86" spans="1:10" x14ac:dyDescent="0.3">
      <c r="A86" s="4"/>
      <c r="B86" s="4"/>
      <c r="C86" s="5"/>
      <c r="D86" s="6" t="str">
        <f>IF(B86="","",IFERROR(IF(VLOOKUP(B86,Configuración!$A$6:$B$15,2,FALSE)="","",VLOOKUP(B86,Configuración!$A$6:$B$15,2,FALSE)),""))</f>
        <v/>
      </c>
      <c r="E86" s="7" t="str">
        <f t="shared" si="4"/>
        <v/>
      </c>
      <c r="F86" s="8" t="str">
        <f t="shared" ca="1" si="5"/>
        <v/>
      </c>
      <c r="G86" s="6" t="str">
        <f>IF(A86="","",IF(E86="","Sin caducidad",IF(F86&lt;0,"Caducado",IF(F86&lt;=Configuración!$B$2,"Por caducar","Vigente"))))</f>
        <v/>
      </c>
      <c r="H86" s="4"/>
      <c r="I86" s="4"/>
      <c r="J86">
        <f t="shared" si="6"/>
        <v>0</v>
      </c>
    </row>
    <row r="87" spans="1:10" x14ac:dyDescent="0.3">
      <c r="A87" s="4"/>
      <c r="B87" s="4"/>
      <c r="C87" s="5"/>
      <c r="D87" s="6" t="str">
        <f>IF(B87="","",IFERROR(IF(VLOOKUP(B87,Configuración!$A$6:$B$15,2,FALSE)="","",VLOOKUP(B87,Configuración!$A$6:$B$15,2,FALSE)),""))</f>
        <v/>
      </c>
      <c r="E87" s="7" t="str">
        <f t="shared" si="4"/>
        <v/>
      </c>
      <c r="F87" s="8" t="str">
        <f t="shared" ca="1" si="5"/>
        <v/>
      </c>
      <c r="G87" s="6" t="str">
        <f>IF(A87="","",IF(E87="","Sin caducidad",IF(F87&lt;0,"Caducado",IF(F87&lt;=Configuración!$B$2,"Por caducar","Vigente"))))</f>
        <v/>
      </c>
      <c r="H87" s="4"/>
      <c r="I87" s="4"/>
      <c r="J87">
        <f t="shared" si="6"/>
        <v>0</v>
      </c>
    </row>
    <row r="88" spans="1:10" x14ac:dyDescent="0.3">
      <c r="A88" s="4"/>
      <c r="B88" s="4"/>
      <c r="C88" s="5"/>
      <c r="D88" s="6" t="str">
        <f>IF(B88="","",IFERROR(IF(VLOOKUP(B88,Configuración!$A$6:$B$15,2,FALSE)="","",VLOOKUP(B88,Configuración!$A$6:$B$15,2,FALSE)),""))</f>
        <v/>
      </c>
      <c r="E88" s="7" t="str">
        <f t="shared" si="4"/>
        <v/>
      </c>
      <c r="F88" s="8" t="str">
        <f t="shared" ca="1" si="5"/>
        <v/>
      </c>
      <c r="G88" s="6" t="str">
        <f>IF(A88="","",IF(E88="","Sin caducidad",IF(F88&lt;0,"Caducado",IF(F88&lt;=Configuración!$B$2,"Por caducar","Vigente"))))</f>
        <v/>
      </c>
      <c r="H88" s="4"/>
      <c r="I88" s="4"/>
      <c r="J88">
        <f t="shared" si="6"/>
        <v>0</v>
      </c>
    </row>
    <row r="89" spans="1:10" x14ac:dyDescent="0.3">
      <c r="A89" s="4"/>
      <c r="B89" s="4"/>
      <c r="C89" s="5"/>
      <c r="D89" s="6" t="str">
        <f>IF(B89="","",IFERROR(IF(VLOOKUP(B89,Configuración!$A$6:$B$15,2,FALSE)="","",VLOOKUP(B89,Configuración!$A$6:$B$15,2,FALSE)),""))</f>
        <v/>
      </c>
      <c r="E89" s="7" t="str">
        <f t="shared" si="4"/>
        <v/>
      </c>
      <c r="F89" s="8" t="str">
        <f t="shared" ca="1" si="5"/>
        <v/>
      </c>
      <c r="G89" s="6" t="str">
        <f>IF(A89="","",IF(E89="","Sin caducidad",IF(F89&lt;0,"Caducado",IF(F89&lt;=Configuración!$B$2,"Por caducar","Vigente"))))</f>
        <v/>
      </c>
      <c r="H89" s="4"/>
      <c r="I89" s="4"/>
      <c r="J89">
        <f t="shared" si="6"/>
        <v>0</v>
      </c>
    </row>
    <row r="90" spans="1:10" x14ac:dyDescent="0.3">
      <c r="A90" s="4"/>
      <c r="B90" s="4"/>
      <c r="C90" s="5"/>
      <c r="D90" s="6" t="str">
        <f>IF(B90="","",IFERROR(IF(VLOOKUP(B90,Configuración!$A$6:$B$15,2,FALSE)="","",VLOOKUP(B90,Configuración!$A$6:$B$15,2,FALSE)),""))</f>
        <v/>
      </c>
      <c r="E90" s="7" t="str">
        <f t="shared" si="4"/>
        <v/>
      </c>
      <c r="F90" s="8" t="str">
        <f t="shared" ca="1" si="5"/>
        <v/>
      </c>
      <c r="G90" s="6" t="str">
        <f>IF(A90="","",IF(E90="","Sin caducidad",IF(F90&lt;0,"Caducado",IF(F90&lt;=Configuración!$B$2,"Por caducar","Vigente"))))</f>
        <v/>
      </c>
      <c r="H90" s="4"/>
      <c r="I90" s="4"/>
      <c r="J90">
        <f t="shared" si="6"/>
        <v>0</v>
      </c>
    </row>
    <row r="91" spans="1:10" x14ac:dyDescent="0.3">
      <c r="A91" s="4"/>
      <c r="B91" s="4"/>
      <c r="C91" s="5"/>
      <c r="D91" s="6" t="str">
        <f>IF(B91="","",IFERROR(IF(VLOOKUP(B91,Configuración!$A$6:$B$15,2,FALSE)="","",VLOOKUP(B91,Configuración!$A$6:$B$15,2,FALSE)),""))</f>
        <v/>
      </c>
      <c r="E91" s="7" t="str">
        <f t="shared" ref="E91:E154" si="7">IF(OR(C91="",D91=""),"",EDATE(C91,D91))</f>
        <v/>
      </c>
      <c r="F91" s="8" t="str">
        <f t="shared" ca="1" si="5"/>
        <v/>
      </c>
      <c r="G91" s="6" t="str">
        <f>IF(A91="","",IF(E91="","Sin caducidad",IF(F91&lt;0,"Caducado",IF(F91&lt;=Configuración!$B$2,"Por caducar","Vigente"))))</f>
        <v/>
      </c>
      <c r="H91" s="4"/>
      <c r="I91" s="4"/>
      <c r="J91">
        <f t="shared" si="6"/>
        <v>0</v>
      </c>
    </row>
    <row r="92" spans="1:10" x14ac:dyDescent="0.3">
      <c r="A92" s="4"/>
      <c r="B92" s="4"/>
      <c r="C92" s="5"/>
      <c r="D92" s="6" t="str">
        <f>IF(B92="","",IFERROR(IF(VLOOKUP(B92,Configuración!$A$6:$B$15,2,FALSE)="","",VLOOKUP(B92,Configuración!$A$6:$B$15,2,FALSE)),""))</f>
        <v/>
      </c>
      <c r="E92" s="7" t="str">
        <f t="shared" si="7"/>
        <v/>
      </c>
      <c r="F92" s="8" t="str">
        <f t="shared" ca="1" si="5"/>
        <v/>
      </c>
      <c r="G92" s="6" t="str">
        <f>IF(A92="","",IF(E92="","Sin caducidad",IF(F92&lt;0,"Caducado",IF(F92&lt;=Configuración!$B$2,"Por caducar","Vigente"))))</f>
        <v/>
      </c>
      <c r="H92" s="4"/>
      <c r="I92" s="4"/>
      <c r="J92">
        <f t="shared" si="6"/>
        <v>0</v>
      </c>
    </row>
    <row r="93" spans="1:10" x14ac:dyDescent="0.3">
      <c r="A93" s="4"/>
      <c r="B93" s="4"/>
      <c r="C93" s="5"/>
      <c r="D93" s="6" t="str">
        <f>IF(B93="","",IFERROR(IF(VLOOKUP(B93,Configuración!$A$6:$B$15,2,FALSE)="","",VLOOKUP(B93,Configuración!$A$6:$B$15,2,FALSE)),""))</f>
        <v/>
      </c>
      <c r="E93" s="7" t="str">
        <f t="shared" si="7"/>
        <v/>
      </c>
      <c r="F93" s="8" t="str">
        <f t="shared" ca="1" si="5"/>
        <v/>
      </c>
      <c r="G93" s="6" t="str">
        <f>IF(A93="","",IF(E93="","Sin caducidad",IF(F93&lt;0,"Caducado",IF(F93&lt;=Configuración!$B$2,"Por caducar","Vigente"))))</f>
        <v/>
      </c>
      <c r="H93" s="4"/>
      <c r="I93" s="4"/>
      <c r="J93">
        <f t="shared" si="6"/>
        <v>0</v>
      </c>
    </row>
    <row r="94" spans="1:10" x14ac:dyDescent="0.3">
      <c r="A94" s="4"/>
      <c r="B94" s="4"/>
      <c r="C94" s="5"/>
      <c r="D94" s="6" t="str">
        <f>IF(B94="","",IFERROR(IF(VLOOKUP(B94,Configuración!$A$6:$B$15,2,FALSE)="","",VLOOKUP(B94,Configuración!$A$6:$B$15,2,FALSE)),""))</f>
        <v/>
      </c>
      <c r="E94" s="7" t="str">
        <f t="shared" si="7"/>
        <v/>
      </c>
      <c r="F94" s="8" t="str">
        <f t="shared" ca="1" si="5"/>
        <v/>
      </c>
      <c r="G94" s="6" t="str">
        <f>IF(A94="","",IF(E94="","Sin caducidad",IF(F94&lt;0,"Caducado",IF(F94&lt;=Configuración!$B$2,"Por caducar","Vigente"))))</f>
        <v/>
      </c>
      <c r="H94" s="4"/>
      <c r="I94" s="4"/>
      <c r="J94">
        <f t="shared" si="6"/>
        <v>0</v>
      </c>
    </row>
    <row r="95" spans="1:10" x14ac:dyDescent="0.3">
      <c r="A95" s="4"/>
      <c r="B95" s="4"/>
      <c r="C95" s="5"/>
      <c r="D95" s="6" t="str">
        <f>IF(B95="","",IFERROR(IF(VLOOKUP(B95,Configuración!$A$6:$B$15,2,FALSE)="","",VLOOKUP(B95,Configuración!$A$6:$B$15,2,FALSE)),""))</f>
        <v/>
      </c>
      <c r="E95" s="7" t="str">
        <f t="shared" si="7"/>
        <v/>
      </c>
      <c r="F95" s="8" t="str">
        <f t="shared" ca="1" si="5"/>
        <v/>
      </c>
      <c r="G95" s="6" t="str">
        <f>IF(A95="","",IF(E95="","Sin caducidad",IF(F95&lt;0,"Caducado",IF(F95&lt;=Configuración!$B$2,"Por caducar","Vigente"))))</f>
        <v/>
      </c>
      <c r="H95" s="4"/>
      <c r="I95" s="4"/>
      <c r="J95">
        <f t="shared" si="6"/>
        <v>0</v>
      </c>
    </row>
    <row r="96" spans="1:10" x14ac:dyDescent="0.3">
      <c r="A96" s="4"/>
      <c r="B96" s="4"/>
      <c r="C96" s="5"/>
      <c r="D96" s="6" t="str">
        <f>IF(B96="","",IFERROR(IF(VLOOKUP(B96,Configuración!$A$6:$B$15,2,FALSE)="","",VLOOKUP(B96,Configuración!$A$6:$B$15,2,FALSE)),""))</f>
        <v/>
      </c>
      <c r="E96" s="7" t="str">
        <f t="shared" si="7"/>
        <v/>
      </c>
      <c r="F96" s="8" t="str">
        <f t="shared" ca="1" si="5"/>
        <v/>
      </c>
      <c r="G96" s="6" t="str">
        <f>IF(A96="","",IF(E96="","Sin caducidad",IF(F96&lt;0,"Caducado",IF(F96&lt;=Configuración!$B$2,"Por caducar","Vigente"))))</f>
        <v/>
      </c>
      <c r="H96" s="4"/>
      <c r="I96" s="4"/>
      <c r="J96">
        <f t="shared" si="6"/>
        <v>0</v>
      </c>
    </row>
    <row r="97" spans="1:10" x14ac:dyDescent="0.3">
      <c r="A97" s="4"/>
      <c r="B97" s="4"/>
      <c r="C97" s="5"/>
      <c r="D97" s="6" t="str">
        <f>IF(B97="","",IFERROR(IF(VLOOKUP(B97,Configuración!$A$6:$B$15,2,FALSE)="","",VLOOKUP(B97,Configuración!$A$6:$B$15,2,FALSE)),""))</f>
        <v/>
      </c>
      <c r="E97" s="7" t="str">
        <f t="shared" si="7"/>
        <v/>
      </c>
      <c r="F97" s="8" t="str">
        <f t="shared" ca="1" si="5"/>
        <v/>
      </c>
      <c r="G97" s="6" t="str">
        <f>IF(A97="","",IF(E97="","Sin caducidad",IF(F97&lt;0,"Caducado",IF(F97&lt;=Configuración!$B$2,"Por caducar","Vigente"))))</f>
        <v/>
      </c>
      <c r="H97" s="4"/>
      <c r="I97" s="4"/>
      <c r="J97">
        <f t="shared" si="6"/>
        <v>0</v>
      </c>
    </row>
    <row r="98" spans="1:10" x14ac:dyDescent="0.3">
      <c r="A98" s="4"/>
      <c r="B98" s="4"/>
      <c r="C98" s="5"/>
      <c r="D98" s="6" t="str">
        <f>IF(B98="","",IFERROR(IF(VLOOKUP(B98,Configuración!$A$6:$B$15,2,FALSE)="","",VLOOKUP(B98,Configuración!$A$6:$B$15,2,FALSE)),""))</f>
        <v/>
      </c>
      <c r="E98" s="7" t="str">
        <f t="shared" si="7"/>
        <v/>
      </c>
      <c r="F98" s="8" t="str">
        <f t="shared" ca="1" si="5"/>
        <v/>
      </c>
      <c r="G98" s="6" t="str">
        <f>IF(A98="","",IF(E98="","Sin caducidad",IF(F98&lt;0,"Caducado",IF(F98&lt;=Configuración!$B$2,"Por caducar","Vigente"))))</f>
        <v/>
      </c>
      <c r="H98" s="4"/>
      <c r="I98" s="4"/>
      <c r="J98">
        <f t="shared" si="6"/>
        <v>0</v>
      </c>
    </row>
    <row r="99" spans="1:10" x14ac:dyDescent="0.3">
      <c r="A99" s="4"/>
      <c r="B99" s="4"/>
      <c r="C99" s="5"/>
      <c r="D99" s="6" t="str">
        <f>IF(B99="","",IFERROR(IF(VLOOKUP(B99,Configuración!$A$6:$B$15,2,FALSE)="","",VLOOKUP(B99,Configuración!$A$6:$B$15,2,FALSE)),""))</f>
        <v/>
      </c>
      <c r="E99" s="7" t="str">
        <f t="shared" si="7"/>
        <v/>
      </c>
      <c r="F99" s="8" t="str">
        <f t="shared" ca="1" si="5"/>
        <v/>
      </c>
      <c r="G99" s="6" t="str">
        <f>IF(A99="","",IF(E99="","Sin caducidad",IF(F99&lt;0,"Caducado",IF(F99&lt;=Configuración!$B$2,"Por caducar","Vigente"))))</f>
        <v/>
      </c>
      <c r="H99" s="4"/>
      <c r="I99" s="4"/>
      <c r="J99">
        <f t="shared" si="6"/>
        <v>0</v>
      </c>
    </row>
    <row r="100" spans="1:10" x14ac:dyDescent="0.3">
      <c r="A100" s="4"/>
      <c r="B100" s="4"/>
      <c r="C100" s="5"/>
      <c r="D100" s="6" t="str">
        <f>IF(B100="","",IFERROR(IF(VLOOKUP(B100,Configuración!$A$6:$B$15,2,FALSE)="","",VLOOKUP(B100,Configuración!$A$6:$B$15,2,FALSE)),""))</f>
        <v/>
      </c>
      <c r="E100" s="7" t="str">
        <f t="shared" si="7"/>
        <v/>
      </c>
      <c r="F100" s="8" t="str">
        <f t="shared" ca="1" si="5"/>
        <v/>
      </c>
      <c r="G100" s="6" t="str">
        <f>IF(A100="","",IF(E100="","Sin caducidad",IF(F100&lt;0,"Caducado",IF(F100&lt;=Configuración!$B$2,"Por caducar","Vigente"))))</f>
        <v/>
      </c>
      <c r="H100" s="4"/>
      <c r="I100" s="4"/>
      <c r="J100">
        <f t="shared" si="6"/>
        <v>0</v>
      </c>
    </row>
    <row r="101" spans="1:10" x14ac:dyDescent="0.3">
      <c r="A101" s="4"/>
      <c r="B101" s="4"/>
      <c r="C101" s="5"/>
      <c r="D101" s="6" t="str">
        <f>IF(B101="","",IFERROR(IF(VLOOKUP(B101,Configuración!$A$6:$B$15,2,FALSE)="","",VLOOKUP(B101,Configuración!$A$6:$B$15,2,FALSE)),""))</f>
        <v/>
      </c>
      <c r="E101" s="7" t="str">
        <f t="shared" si="7"/>
        <v/>
      </c>
      <c r="F101" s="8" t="str">
        <f t="shared" ca="1" si="5"/>
        <v/>
      </c>
      <c r="G101" s="6" t="str">
        <f>IF(A101="","",IF(E101="","Sin caducidad",IF(F101&lt;0,"Caducado",IF(F101&lt;=Configuración!$B$2,"Por caducar","Vigente"))))</f>
        <v/>
      </c>
      <c r="H101" s="4"/>
      <c r="I101" s="4"/>
      <c r="J101">
        <f t="shared" si="6"/>
        <v>0</v>
      </c>
    </row>
    <row r="102" spans="1:10" x14ac:dyDescent="0.3">
      <c r="A102" s="4"/>
      <c r="B102" s="4"/>
      <c r="C102" s="5"/>
      <c r="D102" s="6" t="str">
        <f>IF(B102="","",IFERROR(IF(VLOOKUP(B102,Configuración!$A$6:$B$15,2,FALSE)="","",VLOOKUP(B102,Configuración!$A$6:$B$15,2,FALSE)),""))</f>
        <v/>
      </c>
      <c r="E102" s="7" t="str">
        <f t="shared" si="7"/>
        <v/>
      </c>
      <c r="F102" s="8" t="str">
        <f t="shared" ca="1" si="5"/>
        <v/>
      </c>
      <c r="G102" s="6" t="str">
        <f>IF(A102="","",IF(E102="","Sin caducidad",IF(F102&lt;0,"Caducado",IF(F102&lt;=Configuración!$B$2,"Por caducar","Vigente"))))</f>
        <v/>
      </c>
      <c r="H102" s="4"/>
      <c r="I102" s="4"/>
      <c r="J102">
        <f t="shared" si="6"/>
        <v>0</v>
      </c>
    </row>
    <row r="103" spans="1:10" x14ac:dyDescent="0.3">
      <c r="A103" s="4"/>
      <c r="B103" s="4"/>
      <c r="C103" s="5"/>
      <c r="D103" s="6" t="str">
        <f>IF(B103="","",IFERROR(IF(VLOOKUP(B103,Configuración!$A$6:$B$15,2,FALSE)="","",VLOOKUP(B103,Configuración!$A$6:$B$15,2,FALSE)),""))</f>
        <v/>
      </c>
      <c r="E103" s="7" t="str">
        <f t="shared" si="7"/>
        <v/>
      </c>
      <c r="F103" s="8" t="str">
        <f t="shared" ca="1" si="5"/>
        <v/>
      </c>
      <c r="G103" s="6" t="str">
        <f>IF(A103="","",IF(E103="","Sin caducidad",IF(F103&lt;0,"Caducado",IF(F103&lt;=Configuración!$B$2,"Por caducar","Vigente"))))</f>
        <v/>
      </c>
      <c r="H103" s="4"/>
      <c r="I103" s="4"/>
      <c r="J103">
        <f t="shared" si="6"/>
        <v>0</v>
      </c>
    </row>
    <row r="104" spans="1:10" x14ac:dyDescent="0.3">
      <c r="A104" s="4"/>
      <c r="B104" s="4"/>
      <c r="C104" s="5"/>
      <c r="D104" s="6" t="str">
        <f>IF(B104="","",IFERROR(IF(VLOOKUP(B104,Configuración!$A$6:$B$15,2,FALSE)="","",VLOOKUP(B104,Configuración!$A$6:$B$15,2,FALSE)),""))</f>
        <v/>
      </c>
      <c r="E104" s="7" t="str">
        <f t="shared" si="7"/>
        <v/>
      </c>
      <c r="F104" s="8" t="str">
        <f t="shared" ca="1" si="5"/>
        <v/>
      </c>
      <c r="G104" s="6" t="str">
        <f>IF(A104="","",IF(E104="","Sin caducidad",IF(F104&lt;0,"Caducado",IF(F104&lt;=Configuración!$B$2,"Por caducar","Vigente"))))</f>
        <v/>
      </c>
      <c r="H104" s="4"/>
      <c r="I104" s="4"/>
      <c r="J104">
        <f t="shared" si="6"/>
        <v>0</v>
      </c>
    </row>
    <row r="105" spans="1:10" x14ac:dyDescent="0.3">
      <c r="A105" s="4"/>
      <c r="B105" s="4"/>
      <c r="C105" s="5"/>
      <c r="D105" s="6" t="str">
        <f>IF(B105="","",IFERROR(IF(VLOOKUP(B105,Configuración!$A$6:$B$15,2,FALSE)="","",VLOOKUP(B105,Configuración!$A$6:$B$15,2,FALSE)),""))</f>
        <v/>
      </c>
      <c r="E105" s="7" t="str">
        <f t="shared" si="7"/>
        <v/>
      </c>
      <c r="F105" s="8" t="str">
        <f t="shared" ca="1" si="5"/>
        <v/>
      </c>
      <c r="G105" s="6" t="str">
        <f>IF(A105="","",IF(E105="","Sin caducidad",IF(F105&lt;0,"Caducado",IF(F105&lt;=Configuración!$B$2,"Por caducar","Vigente"))))</f>
        <v/>
      </c>
      <c r="H105" s="4"/>
      <c r="I105" s="4"/>
      <c r="J105">
        <f t="shared" si="6"/>
        <v>0</v>
      </c>
    </row>
    <row r="106" spans="1:10" x14ac:dyDescent="0.3">
      <c r="A106" s="4"/>
      <c r="B106" s="4"/>
      <c r="C106" s="5"/>
      <c r="D106" s="6" t="str">
        <f>IF(B106="","",IFERROR(IF(VLOOKUP(B106,Configuración!$A$6:$B$15,2,FALSE)="","",VLOOKUP(B106,Configuración!$A$6:$B$15,2,FALSE)),""))</f>
        <v/>
      </c>
      <c r="E106" s="7" t="str">
        <f t="shared" si="7"/>
        <v/>
      </c>
      <c r="F106" s="8" t="str">
        <f t="shared" ca="1" si="5"/>
        <v/>
      </c>
      <c r="G106" s="6" t="str">
        <f>IF(A106="","",IF(E106="","Sin caducidad",IF(F106&lt;0,"Caducado",IF(F106&lt;=Configuración!$B$2,"Por caducar","Vigente"))))</f>
        <v/>
      </c>
      <c r="H106" s="4"/>
      <c r="I106" s="4"/>
      <c r="J106">
        <f t="shared" si="6"/>
        <v>0</v>
      </c>
    </row>
    <row r="107" spans="1:10" x14ac:dyDescent="0.3">
      <c r="A107" s="4"/>
      <c r="B107" s="4"/>
      <c r="C107" s="5"/>
      <c r="D107" s="6" t="str">
        <f>IF(B107="","",IFERROR(IF(VLOOKUP(B107,Configuración!$A$6:$B$15,2,FALSE)="","",VLOOKUP(B107,Configuración!$A$6:$B$15,2,FALSE)),""))</f>
        <v/>
      </c>
      <c r="E107" s="7" t="str">
        <f t="shared" si="7"/>
        <v/>
      </c>
      <c r="F107" s="8" t="str">
        <f t="shared" ca="1" si="5"/>
        <v/>
      </c>
      <c r="G107" s="6" t="str">
        <f>IF(A107="","",IF(E107="","Sin caducidad",IF(F107&lt;0,"Caducado",IF(F107&lt;=Configuración!$B$2,"Por caducar","Vigente"))))</f>
        <v/>
      </c>
      <c r="H107" s="4"/>
      <c r="I107" s="4"/>
      <c r="J107">
        <f t="shared" si="6"/>
        <v>0</v>
      </c>
    </row>
    <row r="108" spans="1:10" x14ac:dyDescent="0.3">
      <c r="A108" s="4"/>
      <c r="B108" s="4"/>
      <c r="C108" s="5"/>
      <c r="D108" s="6" t="str">
        <f>IF(B108="","",IFERROR(IF(VLOOKUP(B108,Configuración!$A$6:$B$15,2,FALSE)="","",VLOOKUP(B108,Configuración!$A$6:$B$15,2,FALSE)),""))</f>
        <v/>
      </c>
      <c r="E108" s="7" t="str">
        <f t="shared" si="7"/>
        <v/>
      </c>
      <c r="F108" s="8" t="str">
        <f t="shared" ca="1" si="5"/>
        <v/>
      </c>
      <c r="G108" s="6" t="str">
        <f>IF(A108="","",IF(E108="","Sin caducidad",IF(F108&lt;0,"Caducado",IF(F108&lt;=Configuración!$B$2,"Por caducar","Vigente"))))</f>
        <v/>
      </c>
      <c r="H108" s="4"/>
      <c r="I108" s="4"/>
      <c r="J108">
        <f t="shared" si="6"/>
        <v>0</v>
      </c>
    </row>
    <row r="109" spans="1:10" x14ac:dyDescent="0.3">
      <c r="A109" s="4"/>
      <c r="B109" s="4"/>
      <c r="C109" s="5"/>
      <c r="D109" s="6" t="str">
        <f>IF(B109="","",IFERROR(IF(VLOOKUP(B109,Configuración!$A$6:$B$15,2,FALSE)="","",VLOOKUP(B109,Configuración!$A$6:$B$15,2,FALSE)),""))</f>
        <v/>
      </c>
      <c r="E109" s="7" t="str">
        <f t="shared" si="7"/>
        <v/>
      </c>
      <c r="F109" s="8" t="str">
        <f t="shared" ca="1" si="5"/>
        <v/>
      </c>
      <c r="G109" s="6" t="str">
        <f>IF(A109="","",IF(E109="","Sin caducidad",IF(F109&lt;0,"Caducado",IF(F109&lt;=Configuración!$B$2,"Por caducar","Vigente"))))</f>
        <v/>
      </c>
      <c r="H109" s="4"/>
      <c r="I109" s="4"/>
      <c r="J109">
        <f t="shared" si="6"/>
        <v>0</v>
      </c>
    </row>
    <row r="110" spans="1:10" x14ac:dyDescent="0.3">
      <c r="A110" s="4"/>
      <c r="B110" s="4"/>
      <c r="C110" s="5"/>
      <c r="D110" s="6" t="str">
        <f>IF(B110="","",IFERROR(IF(VLOOKUP(B110,Configuración!$A$6:$B$15,2,FALSE)="","",VLOOKUP(B110,Configuración!$A$6:$B$15,2,FALSE)),""))</f>
        <v/>
      </c>
      <c r="E110" s="7" t="str">
        <f t="shared" si="7"/>
        <v/>
      </c>
      <c r="F110" s="8" t="str">
        <f t="shared" ca="1" si="5"/>
        <v/>
      </c>
      <c r="G110" s="6" t="str">
        <f>IF(A110="","",IF(E110="","Sin caducidad",IF(F110&lt;0,"Caducado",IF(F110&lt;=Configuración!$B$2,"Por caducar","Vigente"))))</f>
        <v/>
      </c>
      <c r="H110" s="4"/>
      <c r="I110" s="4"/>
      <c r="J110">
        <f t="shared" si="6"/>
        <v>0</v>
      </c>
    </row>
    <row r="111" spans="1:10" x14ac:dyDescent="0.3">
      <c r="A111" s="4"/>
      <c r="B111" s="4"/>
      <c r="C111" s="5"/>
      <c r="D111" s="6" t="str">
        <f>IF(B111="","",IFERROR(IF(VLOOKUP(B111,Configuración!$A$6:$B$15,2,FALSE)="","",VLOOKUP(B111,Configuración!$A$6:$B$15,2,FALSE)),""))</f>
        <v/>
      </c>
      <c r="E111" s="7" t="str">
        <f t="shared" si="7"/>
        <v/>
      </c>
      <c r="F111" s="8" t="str">
        <f t="shared" ca="1" si="5"/>
        <v/>
      </c>
      <c r="G111" s="6" t="str">
        <f>IF(A111="","",IF(E111="","Sin caducidad",IF(F111&lt;0,"Caducado",IF(F111&lt;=Configuración!$B$2,"Por caducar","Vigente"))))</f>
        <v/>
      </c>
      <c r="H111" s="4"/>
      <c r="I111" s="4"/>
      <c r="J111">
        <f t="shared" si="6"/>
        <v>0</v>
      </c>
    </row>
    <row r="112" spans="1:10" x14ac:dyDescent="0.3">
      <c r="A112" s="4"/>
      <c r="B112" s="4"/>
      <c r="C112" s="5"/>
      <c r="D112" s="6" t="str">
        <f>IF(B112="","",IFERROR(IF(VLOOKUP(B112,Configuración!$A$6:$B$15,2,FALSE)="","",VLOOKUP(B112,Configuración!$A$6:$B$15,2,FALSE)),""))</f>
        <v/>
      </c>
      <c r="E112" s="7" t="str">
        <f t="shared" si="7"/>
        <v/>
      </c>
      <c r="F112" s="8" t="str">
        <f t="shared" ca="1" si="5"/>
        <v/>
      </c>
      <c r="G112" s="6" t="str">
        <f>IF(A112="","",IF(E112="","Sin caducidad",IF(F112&lt;0,"Caducado",IF(F112&lt;=Configuración!$B$2,"Por caducar","Vigente"))))</f>
        <v/>
      </c>
      <c r="H112" s="4"/>
      <c r="I112" s="4"/>
      <c r="J112">
        <f t="shared" si="6"/>
        <v>0</v>
      </c>
    </row>
    <row r="113" spans="1:10" x14ac:dyDescent="0.3">
      <c r="A113" s="4"/>
      <c r="B113" s="4"/>
      <c r="C113" s="5"/>
      <c r="D113" s="6" t="str">
        <f>IF(B113="","",IFERROR(IF(VLOOKUP(B113,Configuración!$A$6:$B$15,2,FALSE)="","",VLOOKUP(B113,Configuración!$A$6:$B$15,2,FALSE)),""))</f>
        <v/>
      </c>
      <c r="E113" s="7" t="str">
        <f t="shared" si="7"/>
        <v/>
      </c>
      <c r="F113" s="8" t="str">
        <f t="shared" ca="1" si="5"/>
        <v/>
      </c>
      <c r="G113" s="6" t="str">
        <f>IF(A113="","",IF(E113="","Sin caducidad",IF(F113&lt;0,"Caducado",IF(F113&lt;=Configuración!$B$2,"Por caducar","Vigente"))))</f>
        <v/>
      </c>
      <c r="H113" s="4"/>
      <c r="I113" s="4"/>
      <c r="J113">
        <f t="shared" si="6"/>
        <v>0</v>
      </c>
    </row>
    <row r="114" spans="1:10" x14ac:dyDescent="0.3">
      <c r="A114" s="4"/>
      <c r="B114" s="4"/>
      <c r="C114" s="5"/>
      <c r="D114" s="6" t="str">
        <f>IF(B114="","",IFERROR(IF(VLOOKUP(B114,Configuración!$A$6:$B$15,2,FALSE)="","",VLOOKUP(B114,Configuración!$A$6:$B$15,2,FALSE)),""))</f>
        <v/>
      </c>
      <c r="E114" s="7" t="str">
        <f t="shared" si="7"/>
        <v/>
      </c>
      <c r="F114" s="8" t="str">
        <f t="shared" ca="1" si="5"/>
        <v/>
      </c>
      <c r="G114" s="6" t="str">
        <f>IF(A114="","",IF(E114="","Sin caducidad",IF(F114&lt;0,"Caducado",IF(F114&lt;=Configuración!$B$2,"Por caducar","Vigente"))))</f>
        <v/>
      </c>
      <c r="H114" s="4"/>
      <c r="I114" s="4"/>
      <c r="J114">
        <f t="shared" si="6"/>
        <v>0</v>
      </c>
    </row>
    <row r="115" spans="1:10" x14ac:dyDescent="0.3">
      <c r="A115" s="4"/>
      <c r="B115" s="4"/>
      <c r="C115" s="5"/>
      <c r="D115" s="6" t="str">
        <f>IF(B115="","",IFERROR(IF(VLOOKUP(B115,Configuración!$A$6:$B$15,2,FALSE)="","",VLOOKUP(B115,Configuración!$A$6:$B$15,2,FALSE)),""))</f>
        <v/>
      </c>
      <c r="E115" s="7" t="str">
        <f t="shared" si="7"/>
        <v/>
      </c>
      <c r="F115" s="8" t="str">
        <f t="shared" ca="1" si="5"/>
        <v/>
      </c>
      <c r="G115" s="6" t="str">
        <f>IF(A115="","",IF(E115="","Sin caducidad",IF(F115&lt;0,"Caducado",IF(F115&lt;=Configuración!$B$2,"Por caducar","Vigente"))))</f>
        <v/>
      </c>
      <c r="H115" s="4"/>
      <c r="I115" s="4"/>
      <c r="J115">
        <f t="shared" si="6"/>
        <v>0</v>
      </c>
    </row>
    <row r="116" spans="1:10" x14ac:dyDescent="0.3">
      <c r="A116" s="4"/>
      <c r="B116" s="4"/>
      <c r="C116" s="5"/>
      <c r="D116" s="6" t="str">
        <f>IF(B116="","",IFERROR(IF(VLOOKUP(B116,Configuración!$A$6:$B$15,2,FALSE)="","",VLOOKUP(B116,Configuración!$A$6:$B$15,2,FALSE)),""))</f>
        <v/>
      </c>
      <c r="E116" s="7" t="str">
        <f t="shared" si="7"/>
        <v/>
      </c>
      <c r="F116" s="8" t="str">
        <f t="shared" ca="1" si="5"/>
        <v/>
      </c>
      <c r="G116" s="6" t="str">
        <f>IF(A116="","",IF(E116="","Sin caducidad",IF(F116&lt;0,"Caducado",IF(F116&lt;=Configuración!$B$2,"Por caducar","Vigente"))))</f>
        <v/>
      </c>
      <c r="H116" s="4"/>
      <c r="I116" s="4"/>
      <c r="J116">
        <f t="shared" si="6"/>
        <v>0</v>
      </c>
    </row>
    <row r="117" spans="1:10" x14ac:dyDescent="0.3">
      <c r="A117" s="4"/>
      <c r="B117" s="4"/>
      <c r="C117" s="5"/>
      <c r="D117" s="6" t="str">
        <f>IF(B117="","",IFERROR(IF(VLOOKUP(B117,Configuración!$A$6:$B$15,2,FALSE)="","",VLOOKUP(B117,Configuración!$A$6:$B$15,2,FALSE)),""))</f>
        <v/>
      </c>
      <c r="E117" s="7" t="str">
        <f t="shared" si="7"/>
        <v/>
      </c>
      <c r="F117" s="8" t="str">
        <f t="shared" ca="1" si="5"/>
        <v/>
      </c>
      <c r="G117" s="6" t="str">
        <f>IF(A117="","",IF(E117="","Sin caducidad",IF(F117&lt;0,"Caducado",IF(F117&lt;=Configuración!$B$2,"Por caducar","Vigente"))))</f>
        <v/>
      </c>
      <c r="H117" s="4"/>
      <c r="I117" s="4"/>
      <c r="J117">
        <f t="shared" si="6"/>
        <v>0</v>
      </c>
    </row>
    <row r="118" spans="1:10" x14ac:dyDescent="0.3">
      <c r="A118" s="4"/>
      <c r="B118" s="4"/>
      <c r="C118" s="5"/>
      <c r="D118" s="6" t="str">
        <f>IF(B118="","",IFERROR(IF(VLOOKUP(B118,Configuración!$A$6:$B$15,2,FALSE)="","",VLOOKUP(B118,Configuración!$A$6:$B$15,2,FALSE)),""))</f>
        <v/>
      </c>
      <c r="E118" s="7" t="str">
        <f t="shared" si="7"/>
        <v/>
      </c>
      <c r="F118" s="8" t="str">
        <f t="shared" ca="1" si="5"/>
        <v/>
      </c>
      <c r="G118" s="6" t="str">
        <f>IF(A118="","",IF(E118="","Sin caducidad",IF(F118&lt;0,"Caducado",IF(F118&lt;=Configuración!$B$2,"Por caducar","Vigente"))))</f>
        <v/>
      </c>
      <c r="H118" s="4"/>
      <c r="I118" s="4"/>
      <c r="J118">
        <f t="shared" si="6"/>
        <v>0</v>
      </c>
    </row>
    <row r="119" spans="1:10" x14ac:dyDescent="0.3">
      <c r="A119" s="4"/>
      <c r="B119" s="4"/>
      <c r="C119" s="5"/>
      <c r="D119" s="6" t="str">
        <f>IF(B119="","",IFERROR(IF(VLOOKUP(B119,Configuración!$A$6:$B$15,2,FALSE)="","",VLOOKUP(B119,Configuración!$A$6:$B$15,2,FALSE)),""))</f>
        <v/>
      </c>
      <c r="E119" s="7" t="str">
        <f t="shared" si="7"/>
        <v/>
      </c>
      <c r="F119" s="8" t="str">
        <f t="shared" ca="1" si="5"/>
        <v/>
      </c>
      <c r="G119" s="6" t="str">
        <f>IF(A119="","",IF(E119="","Sin caducidad",IF(F119&lt;0,"Caducado",IF(F119&lt;=Configuración!$B$2,"Por caducar","Vigente"))))</f>
        <v/>
      </c>
      <c r="H119" s="4"/>
      <c r="I119" s="4"/>
      <c r="J119">
        <f t="shared" si="6"/>
        <v>0</v>
      </c>
    </row>
    <row r="120" spans="1:10" x14ac:dyDescent="0.3">
      <c r="A120" s="4"/>
      <c r="B120" s="4"/>
      <c r="C120" s="5"/>
      <c r="D120" s="6" t="str">
        <f>IF(B120="","",IFERROR(IF(VLOOKUP(B120,Configuración!$A$6:$B$15,2,FALSE)="","",VLOOKUP(B120,Configuración!$A$6:$B$15,2,FALSE)),""))</f>
        <v/>
      </c>
      <c r="E120" s="7" t="str">
        <f t="shared" si="7"/>
        <v/>
      </c>
      <c r="F120" s="8" t="str">
        <f t="shared" ca="1" si="5"/>
        <v/>
      </c>
      <c r="G120" s="6" t="str">
        <f>IF(A120="","",IF(E120="","Sin caducidad",IF(F120&lt;0,"Caducado",IF(F120&lt;=Configuración!$B$2,"Por caducar","Vigente"))))</f>
        <v/>
      </c>
      <c r="H120" s="4"/>
      <c r="I120" s="4"/>
      <c r="J120">
        <f t="shared" si="6"/>
        <v>0</v>
      </c>
    </row>
    <row r="121" spans="1:10" x14ac:dyDescent="0.3">
      <c r="A121" s="4"/>
      <c r="B121" s="4"/>
      <c r="C121" s="5"/>
      <c r="D121" s="6" t="str">
        <f>IF(B121="","",IFERROR(IF(VLOOKUP(B121,Configuración!$A$6:$B$15,2,FALSE)="","",VLOOKUP(B121,Configuración!$A$6:$B$15,2,FALSE)),""))</f>
        <v/>
      </c>
      <c r="E121" s="7" t="str">
        <f t="shared" si="7"/>
        <v/>
      </c>
      <c r="F121" s="8" t="str">
        <f t="shared" ca="1" si="5"/>
        <v/>
      </c>
      <c r="G121" s="6" t="str">
        <f>IF(A121="","",IF(E121="","Sin caducidad",IF(F121&lt;0,"Caducado",IF(F121&lt;=Configuración!$B$2,"Por caducar","Vigente"))))</f>
        <v/>
      </c>
      <c r="H121" s="4"/>
      <c r="I121" s="4"/>
      <c r="J121">
        <f t="shared" si="6"/>
        <v>0</v>
      </c>
    </row>
    <row r="122" spans="1:10" x14ac:dyDescent="0.3">
      <c r="A122" s="4"/>
      <c r="B122" s="4"/>
      <c r="C122" s="5"/>
      <c r="D122" s="6" t="str">
        <f>IF(B122="","",IFERROR(IF(VLOOKUP(B122,Configuración!$A$6:$B$15,2,FALSE)="","",VLOOKUP(B122,Configuración!$A$6:$B$15,2,FALSE)),""))</f>
        <v/>
      </c>
      <c r="E122" s="7" t="str">
        <f t="shared" si="7"/>
        <v/>
      </c>
      <c r="F122" s="8" t="str">
        <f t="shared" ca="1" si="5"/>
        <v/>
      </c>
      <c r="G122" s="6" t="str">
        <f>IF(A122="","",IF(E122="","Sin caducidad",IF(F122&lt;0,"Caducado",IF(F122&lt;=Configuración!$B$2,"Por caducar","Vigente"))))</f>
        <v/>
      </c>
      <c r="H122" s="4"/>
      <c r="I122" s="4"/>
      <c r="J122">
        <f t="shared" si="6"/>
        <v>0</v>
      </c>
    </row>
    <row r="123" spans="1:10" x14ac:dyDescent="0.3">
      <c r="A123" s="4"/>
      <c r="B123" s="4"/>
      <c r="C123" s="5"/>
      <c r="D123" s="6" t="str">
        <f>IF(B123="","",IFERROR(IF(VLOOKUP(B123,Configuración!$A$6:$B$15,2,FALSE)="","",VLOOKUP(B123,Configuración!$A$6:$B$15,2,FALSE)),""))</f>
        <v/>
      </c>
      <c r="E123" s="7" t="str">
        <f t="shared" si="7"/>
        <v/>
      </c>
      <c r="F123" s="8" t="str">
        <f t="shared" ca="1" si="5"/>
        <v/>
      </c>
      <c r="G123" s="6" t="str">
        <f>IF(A123="","",IF(E123="","Sin caducidad",IF(F123&lt;0,"Caducado",IF(F123&lt;=Configuración!$B$2,"Por caducar","Vigente"))))</f>
        <v/>
      </c>
      <c r="H123" s="4"/>
      <c r="I123" s="4"/>
      <c r="J123">
        <f t="shared" si="6"/>
        <v>0</v>
      </c>
    </row>
    <row r="124" spans="1:10" x14ac:dyDescent="0.3">
      <c r="A124" s="4"/>
      <c r="B124" s="4"/>
      <c r="C124" s="5"/>
      <c r="D124" s="6" t="str">
        <f>IF(B124="","",IFERROR(IF(VLOOKUP(B124,Configuración!$A$6:$B$15,2,FALSE)="","",VLOOKUP(B124,Configuración!$A$6:$B$15,2,FALSE)),""))</f>
        <v/>
      </c>
      <c r="E124" s="7" t="str">
        <f t="shared" si="7"/>
        <v/>
      </c>
      <c r="F124" s="8" t="str">
        <f t="shared" ca="1" si="5"/>
        <v/>
      </c>
      <c r="G124" s="6" t="str">
        <f>IF(A124="","",IF(E124="","Sin caducidad",IF(F124&lt;0,"Caducado",IF(F124&lt;=Configuración!$B$2,"Por caducar","Vigente"))))</f>
        <v/>
      </c>
      <c r="H124" s="4"/>
      <c r="I124" s="4"/>
      <c r="J124">
        <f t="shared" si="6"/>
        <v>0</v>
      </c>
    </row>
    <row r="125" spans="1:10" x14ac:dyDescent="0.3">
      <c r="A125" s="4"/>
      <c r="B125" s="4"/>
      <c r="C125" s="5"/>
      <c r="D125" s="6" t="str">
        <f>IF(B125="","",IFERROR(IF(VLOOKUP(B125,Configuración!$A$6:$B$15,2,FALSE)="","",VLOOKUP(B125,Configuración!$A$6:$B$15,2,FALSE)),""))</f>
        <v/>
      </c>
      <c r="E125" s="7" t="str">
        <f t="shared" si="7"/>
        <v/>
      </c>
      <c r="F125" s="8" t="str">
        <f t="shared" ca="1" si="5"/>
        <v/>
      </c>
      <c r="G125" s="6" t="str">
        <f>IF(A125="","",IF(E125="","Sin caducidad",IF(F125&lt;0,"Caducado",IF(F125&lt;=Configuración!$B$2,"Por caducar","Vigente"))))</f>
        <v/>
      </c>
      <c r="H125" s="4"/>
      <c r="I125" s="4"/>
      <c r="J125">
        <f t="shared" si="6"/>
        <v>0</v>
      </c>
    </row>
    <row r="126" spans="1:10" x14ac:dyDescent="0.3">
      <c r="A126" s="4"/>
      <c r="B126" s="4"/>
      <c r="C126" s="5"/>
      <c r="D126" s="6" t="str">
        <f>IF(B126="","",IFERROR(IF(VLOOKUP(B126,Configuración!$A$6:$B$15,2,FALSE)="","",VLOOKUP(B126,Configuración!$A$6:$B$15,2,FALSE)),""))</f>
        <v/>
      </c>
      <c r="E126" s="7" t="str">
        <f t="shared" si="7"/>
        <v/>
      </c>
      <c r="F126" s="8" t="str">
        <f t="shared" ca="1" si="5"/>
        <v/>
      </c>
      <c r="G126" s="6" t="str">
        <f>IF(A126="","",IF(E126="","Sin caducidad",IF(F126&lt;0,"Caducado",IF(F126&lt;=Configuración!$B$2,"Por caducar","Vigente"))))</f>
        <v/>
      </c>
      <c r="H126" s="4"/>
      <c r="I126" s="4"/>
      <c r="J126">
        <f t="shared" si="6"/>
        <v>0</v>
      </c>
    </row>
    <row r="127" spans="1:10" x14ac:dyDescent="0.3">
      <c r="A127" s="4"/>
      <c r="B127" s="4"/>
      <c r="C127" s="5"/>
      <c r="D127" s="6" t="str">
        <f>IF(B127="","",IFERROR(IF(VLOOKUP(B127,Configuración!$A$6:$B$15,2,FALSE)="","",VLOOKUP(B127,Configuración!$A$6:$B$15,2,FALSE)),""))</f>
        <v/>
      </c>
      <c r="E127" s="7" t="str">
        <f t="shared" si="7"/>
        <v/>
      </c>
      <c r="F127" s="8" t="str">
        <f t="shared" ca="1" si="5"/>
        <v/>
      </c>
      <c r="G127" s="6" t="str">
        <f>IF(A127="","",IF(E127="","Sin caducidad",IF(F127&lt;0,"Caducado",IF(F127&lt;=Configuración!$B$2,"Por caducar","Vigente"))))</f>
        <v/>
      </c>
      <c r="H127" s="4"/>
      <c r="I127" s="4"/>
      <c r="J127">
        <f t="shared" si="6"/>
        <v>0</v>
      </c>
    </row>
    <row r="128" spans="1:10" x14ac:dyDescent="0.3">
      <c r="A128" s="4"/>
      <c r="B128" s="4"/>
      <c r="C128" s="5"/>
      <c r="D128" s="6" t="str">
        <f>IF(B128="","",IFERROR(IF(VLOOKUP(B128,Configuración!$A$6:$B$15,2,FALSE)="","",VLOOKUP(B128,Configuración!$A$6:$B$15,2,FALSE)),""))</f>
        <v/>
      </c>
      <c r="E128" s="7" t="str">
        <f t="shared" si="7"/>
        <v/>
      </c>
      <c r="F128" s="8" t="str">
        <f t="shared" ca="1" si="5"/>
        <v/>
      </c>
      <c r="G128" s="6" t="str">
        <f>IF(A128="","",IF(E128="","Sin caducidad",IF(F128&lt;0,"Caducado",IF(F128&lt;=Configuración!$B$2,"Por caducar","Vigente"))))</f>
        <v/>
      </c>
      <c r="H128" s="4"/>
      <c r="I128" s="4"/>
      <c r="J128">
        <f t="shared" si="6"/>
        <v>0</v>
      </c>
    </row>
    <row r="129" spans="1:10" x14ac:dyDescent="0.3">
      <c r="A129" s="4"/>
      <c r="B129" s="4"/>
      <c r="C129" s="5"/>
      <c r="D129" s="6" t="str">
        <f>IF(B129="","",IFERROR(IF(VLOOKUP(B129,Configuración!$A$6:$B$15,2,FALSE)="","",VLOOKUP(B129,Configuración!$A$6:$B$15,2,FALSE)),""))</f>
        <v/>
      </c>
      <c r="E129" s="7" t="str">
        <f t="shared" si="7"/>
        <v/>
      </c>
      <c r="F129" s="8" t="str">
        <f t="shared" ca="1" si="5"/>
        <v/>
      </c>
      <c r="G129" s="6" t="str">
        <f>IF(A129="","",IF(E129="","Sin caducidad",IF(F129&lt;0,"Caducado",IF(F129&lt;=Configuración!$B$2,"Por caducar","Vigente"))))</f>
        <v/>
      </c>
      <c r="H129" s="4"/>
      <c r="I129" s="4"/>
      <c r="J129">
        <f t="shared" si="6"/>
        <v>0</v>
      </c>
    </row>
    <row r="130" spans="1:10" x14ac:dyDescent="0.3">
      <c r="A130" s="4"/>
      <c r="B130" s="4"/>
      <c r="C130" s="5"/>
      <c r="D130" s="6" t="str">
        <f>IF(B130="","",IFERROR(IF(VLOOKUP(B130,Configuración!$A$6:$B$15,2,FALSE)="","",VLOOKUP(B130,Configuración!$A$6:$B$15,2,FALSE)),""))</f>
        <v/>
      </c>
      <c r="E130" s="7" t="str">
        <f t="shared" si="7"/>
        <v/>
      </c>
      <c r="F130" s="8" t="str">
        <f t="shared" ref="F130:F193" ca="1" si="8">IF(E130="","",E130-TODAY())</f>
        <v/>
      </c>
      <c r="G130" s="6" t="str">
        <f>IF(A130="","",IF(E130="","Sin caducidad",IF(F130&lt;0,"Caducado",IF(F130&lt;=Configuración!$B$2,"Por caducar","Vigente"))))</f>
        <v/>
      </c>
      <c r="H130" s="4"/>
      <c r="I130" s="4"/>
      <c r="J130">
        <f t="shared" ref="J130:J193" si="9">IF(E130="",0,E130)</f>
        <v>0</v>
      </c>
    </row>
    <row r="131" spans="1:10" x14ac:dyDescent="0.3">
      <c r="A131" s="4"/>
      <c r="B131" s="4"/>
      <c r="C131" s="5"/>
      <c r="D131" s="6" t="str">
        <f>IF(B131="","",IFERROR(IF(VLOOKUP(B131,Configuración!$A$6:$B$15,2,FALSE)="","",VLOOKUP(B131,Configuración!$A$6:$B$15,2,FALSE)),""))</f>
        <v/>
      </c>
      <c r="E131" s="7" t="str">
        <f t="shared" si="7"/>
        <v/>
      </c>
      <c r="F131" s="8" t="str">
        <f t="shared" ca="1" si="8"/>
        <v/>
      </c>
      <c r="G131" s="6" t="str">
        <f>IF(A131="","",IF(E131="","Sin caducidad",IF(F131&lt;0,"Caducado",IF(F131&lt;=Configuración!$B$2,"Por caducar","Vigente"))))</f>
        <v/>
      </c>
      <c r="H131" s="4"/>
      <c r="I131" s="4"/>
      <c r="J131">
        <f t="shared" si="9"/>
        <v>0</v>
      </c>
    </row>
    <row r="132" spans="1:10" x14ac:dyDescent="0.3">
      <c r="A132" s="4"/>
      <c r="B132" s="4"/>
      <c r="C132" s="5"/>
      <c r="D132" s="6" t="str">
        <f>IF(B132="","",IFERROR(IF(VLOOKUP(B132,Configuración!$A$6:$B$15,2,FALSE)="","",VLOOKUP(B132,Configuración!$A$6:$B$15,2,FALSE)),""))</f>
        <v/>
      </c>
      <c r="E132" s="7" t="str">
        <f t="shared" si="7"/>
        <v/>
      </c>
      <c r="F132" s="8" t="str">
        <f t="shared" ca="1" si="8"/>
        <v/>
      </c>
      <c r="G132" s="6" t="str">
        <f>IF(A132="","",IF(E132="","Sin caducidad",IF(F132&lt;0,"Caducado",IF(F132&lt;=Configuración!$B$2,"Por caducar","Vigente"))))</f>
        <v/>
      </c>
      <c r="H132" s="4"/>
      <c r="I132" s="4"/>
      <c r="J132">
        <f t="shared" si="9"/>
        <v>0</v>
      </c>
    </row>
    <row r="133" spans="1:10" x14ac:dyDescent="0.3">
      <c r="A133" s="4"/>
      <c r="B133" s="4"/>
      <c r="C133" s="5"/>
      <c r="D133" s="6" t="str">
        <f>IF(B133="","",IFERROR(IF(VLOOKUP(B133,Configuración!$A$6:$B$15,2,FALSE)="","",VLOOKUP(B133,Configuración!$A$6:$B$15,2,FALSE)),""))</f>
        <v/>
      </c>
      <c r="E133" s="7" t="str">
        <f t="shared" si="7"/>
        <v/>
      </c>
      <c r="F133" s="8" t="str">
        <f t="shared" ca="1" si="8"/>
        <v/>
      </c>
      <c r="G133" s="6" t="str">
        <f>IF(A133="","",IF(E133="","Sin caducidad",IF(F133&lt;0,"Caducado",IF(F133&lt;=Configuración!$B$2,"Por caducar","Vigente"))))</f>
        <v/>
      </c>
      <c r="H133" s="4"/>
      <c r="I133" s="4"/>
      <c r="J133">
        <f t="shared" si="9"/>
        <v>0</v>
      </c>
    </row>
    <row r="134" spans="1:10" x14ac:dyDescent="0.3">
      <c r="A134" s="4"/>
      <c r="B134" s="4"/>
      <c r="C134" s="5"/>
      <c r="D134" s="6" t="str">
        <f>IF(B134="","",IFERROR(IF(VLOOKUP(B134,Configuración!$A$6:$B$15,2,FALSE)="","",VLOOKUP(B134,Configuración!$A$6:$B$15,2,FALSE)),""))</f>
        <v/>
      </c>
      <c r="E134" s="7" t="str">
        <f t="shared" si="7"/>
        <v/>
      </c>
      <c r="F134" s="8" t="str">
        <f t="shared" ca="1" si="8"/>
        <v/>
      </c>
      <c r="G134" s="6" t="str">
        <f>IF(A134="","",IF(E134="","Sin caducidad",IF(F134&lt;0,"Caducado",IF(F134&lt;=Configuración!$B$2,"Por caducar","Vigente"))))</f>
        <v/>
      </c>
      <c r="H134" s="4"/>
      <c r="I134" s="4"/>
      <c r="J134">
        <f t="shared" si="9"/>
        <v>0</v>
      </c>
    </row>
    <row r="135" spans="1:10" x14ac:dyDescent="0.3">
      <c r="A135" s="4"/>
      <c r="B135" s="4"/>
      <c r="C135" s="5"/>
      <c r="D135" s="6" t="str">
        <f>IF(B135="","",IFERROR(IF(VLOOKUP(B135,Configuración!$A$6:$B$15,2,FALSE)="","",VLOOKUP(B135,Configuración!$A$6:$B$15,2,FALSE)),""))</f>
        <v/>
      </c>
      <c r="E135" s="7" t="str">
        <f t="shared" si="7"/>
        <v/>
      </c>
      <c r="F135" s="8" t="str">
        <f t="shared" ca="1" si="8"/>
        <v/>
      </c>
      <c r="G135" s="6" t="str">
        <f>IF(A135="","",IF(E135="","Sin caducidad",IF(F135&lt;0,"Caducado",IF(F135&lt;=Configuración!$B$2,"Por caducar","Vigente"))))</f>
        <v/>
      </c>
      <c r="H135" s="4"/>
      <c r="I135" s="4"/>
      <c r="J135">
        <f t="shared" si="9"/>
        <v>0</v>
      </c>
    </row>
    <row r="136" spans="1:10" x14ac:dyDescent="0.3">
      <c r="A136" s="4"/>
      <c r="B136" s="4"/>
      <c r="C136" s="5"/>
      <c r="D136" s="6" t="str">
        <f>IF(B136="","",IFERROR(IF(VLOOKUP(B136,Configuración!$A$6:$B$15,2,FALSE)="","",VLOOKUP(B136,Configuración!$A$6:$B$15,2,FALSE)),""))</f>
        <v/>
      </c>
      <c r="E136" s="7" t="str">
        <f t="shared" si="7"/>
        <v/>
      </c>
      <c r="F136" s="8" t="str">
        <f t="shared" ca="1" si="8"/>
        <v/>
      </c>
      <c r="G136" s="6" t="str">
        <f>IF(A136="","",IF(E136="","Sin caducidad",IF(F136&lt;0,"Caducado",IF(F136&lt;=Configuración!$B$2,"Por caducar","Vigente"))))</f>
        <v/>
      </c>
      <c r="H136" s="4"/>
      <c r="I136" s="4"/>
      <c r="J136">
        <f t="shared" si="9"/>
        <v>0</v>
      </c>
    </row>
    <row r="137" spans="1:10" x14ac:dyDescent="0.3">
      <c r="A137" s="4"/>
      <c r="B137" s="4"/>
      <c r="C137" s="5"/>
      <c r="D137" s="6" t="str">
        <f>IF(B137="","",IFERROR(IF(VLOOKUP(B137,Configuración!$A$6:$B$15,2,FALSE)="","",VLOOKUP(B137,Configuración!$A$6:$B$15,2,FALSE)),""))</f>
        <v/>
      </c>
      <c r="E137" s="7" t="str">
        <f t="shared" si="7"/>
        <v/>
      </c>
      <c r="F137" s="8" t="str">
        <f t="shared" ca="1" si="8"/>
        <v/>
      </c>
      <c r="G137" s="6" t="str">
        <f>IF(A137="","",IF(E137="","Sin caducidad",IF(F137&lt;0,"Caducado",IF(F137&lt;=Configuración!$B$2,"Por caducar","Vigente"))))</f>
        <v/>
      </c>
      <c r="H137" s="4"/>
      <c r="I137" s="4"/>
      <c r="J137">
        <f t="shared" si="9"/>
        <v>0</v>
      </c>
    </row>
    <row r="138" spans="1:10" x14ac:dyDescent="0.3">
      <c r="A138" s="4"/>
      <c r="B138" s="4"/>
      <c r="C138" s="5"/>
      <c r="D138" s="6" t="str">
        <f>IF(B138="","",IFERROR(IF(VLOOKUP(B138,Configuración!$A$6:$B$15,2,FALSE)="","",VLOOKUP(B138,Configuración!$A$6:$B$15,2,FALSE)),""))</f>
        <v/>
      </c>
      <c r="E138" s="7" t="str">
        <f t="shared" si="7"/>
        <v/>
      </c>
      <c r="F138" s="8" t="str">
        <f t="shared" ca="1" si="8"/>
        <v/>
      </c>
      <c r="G138" s="6" t="str">
        <f>IF(A138="","",IF(E138="","Sin caducidad",IF(F138&lt;0,"Caducado",IF(F138&lt;=Configuración!$B$2,"Por caducar","Vigente"))))</f>
        <v/>
      </c>
      <c r="H138" s="4"/>
      <c r="I138" s="4"/>
      <c r="J138">
        <f t="shared" si="9"/>
        <v>0</v>
      </c>
    </row>
    <row r="139" spans="1:10" x14ac:dyDescent="0.3">
      <c r="A139" s="4"/>
      <c r="B139" s="4"/>
      <c r="C139" s="5"/>
      <c r="D139" s="6" t="str">
        <f>IF(B139="","",IFERROR(IF(VLOOKUP(B139,Configuración!$A$6:$B$15,2,FALSE)="","",VLOOKUP(B139,Configuración!$A$6:$B$15,2,FALSE)),""))</f>
        <v/>
      </c>
      <c r="E139" s="7" t="str">
        <f t="shared" si="7"/>
        <v/>
      </c>
      <c r="F139" s="8" t="str">
        <f t="shared" ca="1" si="8"/>
        <v/>
      </c>
      <c r="G139" s="6" t="str">
        <f>IF(A139="","",IF(E139="","Sin caducidad",IF(F139&lt;0,"Caducado",IF(F139&lt;=Configuración!$B$2,"Por caducar","Vigente"))))</f>
        <v/>
      </c>
      <c r="H139" s="4"/>
      <c r="I139" s="4"/>
      <c r="J139">
        <f t="shared" si="9"/>
        <v>0</v>
      </c>
    </row>
    <row r="140" spans="1:10" x14ac:dyDescent="0.3">
      <c r="A140" s="4"/>
      <c r="B140" s="4"/>
      <c r="C140" s="5"/>
      <c r="D140" s="6" t="str">
        <f>IF(B140="","",IFERROR(IF(VLOOKUP(B140,Configuración!$A$6:$B$15,2,FALSE)="","",VLOOKUP(B140,Configuración!$A$6:$B$15,2,FALSE)),""))</f>
        <v/>
      </c>
      <c r="E140" s="7" t="str">
        <f t="shared" si="7"/>
        <v/>
      </c>
      <c r="F140" s="8" t="str">
        <f t="shared" ca="1" si="8"/>
        <v/>
      </c>
      <c r="G140" s="6" t="str">
        <f>IF(A140="","",IF(E140="","Sin caducidad",IF(F140&lt;0,"Caducado",IF(F140&lt;=Configuración!$B$2,"Por caducar","Vigente"))))</f>
        <v/>
      </c>
      <c r="H140" s="4"/>
      <c r="I140" s="4"/>
      <c r="J140">
        <f t="shared" si="9"/>
        <v>0</v>
      </c>
    </row>
    <row r="141" spans="1:10" x14ac:dyDescent="0.3">
      <c r="A141" s="4"/>
      <c r="B141" s="4"/>
      <c r="C141" s="5"/>
      <c r="D141" s="6" t="str">
        <f>IF(B141="","",IFERROR(IF(VLOOKUP(B141,Configuración!$A$6:$B$15,2,FALSE)="","",VLOOKUP(B141,Configuración!$A$6:$B$15,2,FALSE)),""))</f>
        <v/>
      </c>
      <c r="E141" s="7" t="str">
        <f t="shared" si="7"/>
        <v/>
      </c>
      <c r="F141" s="8" t="str">
        <f t="shared" ca="1" si="8"/>
        <v/>
      </c>
      <c r="G141" s="6" t="str">
        <f>IF(A141="","",IF(E141="","Sin caducidad",IF(F141&lt;0,"Caducado",IF(F141&lt;=Configuración!$B$2,"Por caducar","Vigente"))))</f>
        <v/>
      </c>
      <c r="H141" s="4"/>
      <c r="I141" s="4"/>
      <c r="J141">
        <f t="shared" si="9"/>
        <v>0</v>
      </c>
    </row>
    <row r="142" spans="1:10" x14ac:dyDescent="0.3">
      <c r="A142" s="4"/>
      <c r="B142" s="4"/>
      <c r="C142" s="5"/>
      <c r="D142" s="6" t="str">
        <f>IF(B142="","",IFERROR(IF(VLOOKUP(B142,Configuración!$A$6:$B$15,2,FALSE)="","",VLOOKUP(B142,Configuración!$A$6:$B$15,2,FALSE)),""))</f>
        <v/>
      </c>
      <c r="E142" s="7" t="str">
        <f t="shared" si="7"/>
        <v/>
      </c>
      <c r="F142" s="8" t="str">
        <f t="shared" ca="1" si="8"/>
        <v/>
      </c>
      <c r="G142" s="6" t="str">
        <f>IF(A142="","",IF(E142="","Sin caducidad",IF(F142&lt;0,"Caducado",IF(F142&lt;=Configuración!$B$2,"Por caducar","Vigente"))))</f>
        <v/>
      </c>
      <c r="H142" s="4"/>
      <c r="I142" s="4"/>
      <c r="J142">
        <f t="shared" si="9"/>
        <v>0</v>
      </c>
    </row>
    <row r="143" spans="1:10" x14ac:dyDescent="0.3">
      <c r="A143" s="4"/>
      <c r="B143" s="4"/>
      <c r="C143" s="5"/>
      <c r="D143" s="6" t="str">
        <f>IF(B143="","",IFERROR(IF(VLOOKUP(B143,Configuración!$A$6:$B$15,2,FALSE)="","",VLOOKUP(B143,Configuración!$A$6:$B$15,2,FALSE)),""))</f>
        <v/>
      </c>
      <c r="E143" s="7" t="str">
        <f t="shared" si="7"/>
        <v/>
      </c>
      <c r="F143" s="8" t="str">
        <f t="shared" ca="1" si="8"/>
        <v/>
      </c>
      <c r="G143" s="6" t="str">
        <f>IF(A143="","",IF(E143="","Sin caducidad",IF(F143&lt;0,"Caducado",IF(F143&lt;=Configuración!$B$2,"Por caducar","Vigente"))))</f>
        <v/>
      </c>
      <c r="H143" s="4"/>
      <c r="I143" s="4"/>
      <c r="J143">
        <f t="shared" si="9"/>
        <v>0</v>
      </c>
    </row>
    <row r="144" spans="1:10" x14ac:dyDescent="0.3">
      <c r="A144" s="4"/>
      <c r="B144" s="4"/>
      <c r="C144" s="5"/>
      <c r="D144" s="6" t="str">
        <f>IF(B144="","",IFERROR(IF(VLOOKUP(B144,Configuración!$A$6:$B$15,2,FALSE)="","",VLOOKUP(B144,Configuración!$A$6:$B$15,2,FALSE)),""))</f>
        <v/>
      </c>
      <c r="E144" s="7" t="str">
        <f t="shared" si="7"/>
        <v/>
      </c>
      <c r="F144" s="8" t="str">
        <f t="shared" ca="1" si="8"/>
        <v/>
      </c>
      <c r="G144" s="6" t="str">
        <f>IF(A144="","",IF(E144="","Sin caducidad",IF(F144&lt;0,"Caducado",IF(F144&lt;=Configuración!$B$2,"Por caducar","Vigente"))))</f>
        <v/>
      </c>
      <c r="H144" s="4"/>
      <c r="I144" s="4"/>
      <c r="J144">
        <f t="shared" si="9"/>
        <v>0</v>
      </c>
    </row>
    <row r="145" spans="1:10" x14ac:dyDescent="0.3">
      <c r="A145" s="4"/>
      <c r="B145" s="4"/>
      <c r="C145" s="5"/>
      <c r="D145" s="6" t="str">
        <f>IF(B145="","",IFERROR(IF(VLOOKUP(B145,Configuración!$A$6:$B$15,2,FALSE)="","",VLOOKUP(B145,Configuración!$A$6:$B$15,2,FALSE)),""))</f>
        <v/>
      </c>
      <c r="E145" s="7" t="str">
        <f t="shared" si="7"/>
        <v/>
      </c>
      <c r="F145" s="8" t="str">
        <f t="shared" ca="1" si="8"/>
        <v/>
      </c>
      <c r="G145" s="6" t="str">
        <f>IF(A145="","",IF(E145="","Sin caducidad",IF(F145&lt;0,"Caducado",IF(F145&lt;=Configuración!$B$2,"Por caducar","Vigente"))))</f>
        <v/>
      </c>
      <c r="H145" s="4"/>
      <c r="I145" s="4"/>
      <c r="J145">
        <f t="shared" si="9"/>
        <v>0</v>
      </c>
    </row>
    <row r="146" spans="1:10" x14ac:dyDescent="0.3">
      <c r="A146" s="4"/>
      <c r="B146" s="4"/>
      <c r="C146" s="5"/>
      <c r="D146" s="6" t="str">
        <f>IF(B146="","",IFERROR(IF(VLOOKUP(B146,Configuración!$A$6:$B$15,2,FALSE)="","",VLOOKUP(B146,Configuración!$A$6:$B$15,2,FALSE)),""))</f>
        <v/>
      </c>
      <c r="E146" s="7" t="str">
        <f t="shared" si="7"/>
        <v/>
      </c>
      <c r="F146" s="8" t="str">
        <f t="shared" ca="1" si="8"/>
        <v/>
      </c>
      <c r="G146" s="6" t="str">
        <f>IF(A146="","",IF(E146="","Sin caducidad",IF(F146&lt;0,"Caducado",IF(F146&lt;=Configuración!$B$2,"Por caducar","Vigente"))))</f>
        <v/>
      </c>
      <c r="H146" s="4"/>
      <c r="I146" s="4"/>
      <c r="J146">
        <f t="shared" si="9"/>
        <v>0</v>
      </c>
    </row>
    <row r="147" spans="1:10" x14ac:dyDescent="0.3">
      <c r="A147" s="4"/>
      <c r="B147" s="4"/>
      <c r="C147" s="5"/>
      <c r="D147" s="6" t="str">
        <f>IF(B147="","",IFERROR(IF(VLOOKUP(B147,Configuración!$A$6:$B$15,2,FALSE)="","",VLOOKUP(B147,Configuración!$A$6:$B$15,2,FALSE)),""))</f>
        <v/>
      </c>
      <c r="E147" s="7" t="str">
        <f t="shared" si="7"/>
        <v/>
      </c>
      <c r="F147" s="8" t="str">
        <f t="shared" ca="1" si="8"/>
        <v/>
      </c>
      <c r="G147" s="6" t="str">
        <f>IF(A147="","",IF(E147="","Sin caducidad",IF(F147&lt;0,"Caducado",IF(F147&lt;=Configuración!$B$2,"Por caducar","Vigente"))))</f>
        <v/>
      </c>
      <c r="H147" s="4"/>
      <c r="I147" s="4"/>
      <c r="J147">
        <f t="shared" si="9"/>
        <v>0</v>
      </c>
    </row>
    <row r="148" spans="1:10" x14ac:dyDescent="0.3">
      <c r="A148" s="4"/>
      <c r="B148" s="4"/>
      <c r="C148" s="5"/>
      <c r="D148" s="6" t="str">
        <f>IF(B148="","",IFERROR(IF(VLOOKUP(B148,Configuración!$A$6:$B$15,2,FALSE)="","",VLOOKUP(B148,Configuración!$A$6:$B$15,2,FALSE)),""))</f>
        <v/>
      </c>
      <c r="E148" s="7" t="str">
        <f t="shared" si="7"/>
        <v/>
      </c>
      <c r="F148" s="8" t="str">
        <f t="shared" ca="1" si="8"/>
        <v/>
      </c>
      <c r="G148" s="6" t="str">
        <f>IF(A148="","",IF(E148="","Sin caducidad",IF(F148&lt;0,"Caducado",IF(F148&lt;=Configuración!$B$2,"Por caducar","Vigente"))))</f>
        <v/>
      </c>
      <c r="H148" s="4"/>
      <c r="I148" s="4"/>
      <c r="J148">
        <f t="shared" si="9"/>
        <v>0</v>
      </c>
    </row>
    <row r="149" spans="1:10" x14ac:dyDescent="0.3">
      <c r="A149" s="4"/>
      <c r="B149" s="4"/>
      <c r="C149" s="5"/>
      <c r="D149" s="6" t="str">
        <f>IF(B149="","",IFERROR(IF(VLOOKUP(B149,Configuración!$A$6:$B$15,2,FALSE)="","",VLOOKUP(B149,Configuración!$A$6:$B$15,2,FALSE)),""))</f>
        <v/>
      </c>
      <c r="E149" s="7" t="str">
        <f t="shared" si="7"/>
        <v/>
      </c>
      <c r="F149" s="8" t="str">
        <f t="shared" ca="1" si="8"/>
        <v/>
      </c>
      <c r="G149" s="6" t="str">
        <f>IF(A149="","",IF(E149="","Sin caducidad",IF(F149&lt;0,"Caducado",IF(F149&lt;=Configuración!$B$2,"Por caducar","Vigente"))))</f>
        <v/>
      </c>
      <c r="H149" s="4"/>
      <c r="I149" s="4"/>
      <c r="J149">
        <f t="shared" si="9"/>
        <v>0</v>
      </c>
    </row>
    <row r="150" spans="1:10" x14ac:dyDescent="0.3">
      <c r="A150" s="4"/>
      <c r="B150" s="4"/>
      <c r="C150" s="5"/>
      <c r="D150" s="6" t="str">
        <f>IF(B150="","",IFERROR(IF(VLOOKUP(B150,Configuración!$A$6:$B$15,2,FALSE)="","",VLOOKUP(B150,Configuración!$A$6:$B$15,2,FALSE)),""))</f>
        <v/>
      </c>
      <c r="E150" s="7" t="str">
        <f t="shared" si="7"/>
        <v/>
      </c>
      <c r="F150" s="8" t="str">
        <f t="shared" ca="1" si="8"/>
        <v/>
      </c>
      <c r="G150" s="6" t="str">
        <f>IF(A150="","",IF(E150="","Sin caducidad",IF(F150&lt;0,"Caducado",IF(F150&lt;=Configuración!$B$2,"Por caducar","Vigente"))))</f>
        <v/>
      </c>
      <c r="H150" s="4"/>
      <c r="I150" s="4"/>
      <c r="J150">
        <f t="shared" si="9"/>
        <v>0</v>
      </c>
    </row>
    <row r="151" spans="1:10" x14ac:dyDescent="0.3">
      <c r="A151" s="4"/>
      <c r="B151" s="4"/>
      <c r="C151" s="5"/>
      <c r="D151" s="6" t="str">
        <f>IF(B151="","",IFERROR(IF(VLOOKUP(B151,Configuración!$A$6:$B$15,2,FALSE)="","",VLOOKUP(B151,Configuración!$A$6:$B$15,2,FALSE)),""))</f>
        <v/>
      </c>
      <c r="E151" s="7" t="str">
        <f t="shared" si="7"/>
        <v/>
      </c>
      <c r="F151" s="8" t="str">
        <f t="shared" ca="1" si="8"/>
        <v/>
      </c>
      <c r="G151" s="6" t="str">
        <f>IF(A151="","",IF(E151="","Sin caducidad",IF(F151&lt;0,"Caducado",IF(F151&lt;=Configuración!$B$2,"Por caducar","Vigente"))))</f>
        <v/>
      </c>
      <c r="H151" s="4"/>
      <c r="I151" s="4"/>
      <c r="J151">
        <f t="shared" si="9"/>
        <v>0</v>
      </c>
    </row>
    <row r="152" spans="1:10" x14ac:dyDescent="0.3">
      <c r="A152" s="4"/>
      <c r="B152" s="4"/>
      <c r="C152" s="5"/>
      <c r="D152" s="6" t="str">
        <f>IF(B152="","",IFERROR(IF(VLOOKUP(B152,Configuración!$A$6:$B$15,2,FALSE)="","",VLOOKUP(B152,Configuración!$A$6:$B$15,2,FALSE)),""))</f>
        <v/>
      </c>
      <c r="E152" s="7" t="str">
        <f t="shared" si="7"/>
        <v/>
      </c>
      <c r="F152" s="8" t="str">
        <f t="shared" ca="1" si="8"/>
        <v/>
      </c>
      <c r="G152" s="6" t="str">
        <f>IF(A152="","",IF(E152="","Sin caducidad",IF(F152&lt;0,"Caducado",IF(F152&lt;=Configuración!$B$2,"Por caducar","Vigente"))))</f>
        <v/>
      </c>
      <c r="H152" s="4"/>
      <c r="I152" s="4"/>
      <c r="J152">
        <f t="shared" si="9"/>
        <v>0</v>
      </c>
    </row>
    <row r="153" spans="1:10" x14ac:dyDescent="0.3">
      <c r="A153" s="4"/>
      <c r="B153" s="4"/>
      <c r="C153" s="5"/>
      <c r="D153" s="6" t="str">
        <f>IF(B153="","",IFERROR(IF(VLOOKUP(B153,Configuración!$A$6:$B$15,2,FALSE)="","",VLOOKUP(B153,Configuración!$A$6:$B$15,2,FALSE)),""))</f>
        <v/>
      </c>
      <c r="E153" s="7" t="str">
        <f t="shared" si="7"/>
        <v/>
      </c>
      <c r="F153" s="8" t="str">
        <f t="shared" ca="1" si="8"/>
        <v/>
      </c>
      <c r="G153" s="6" t="str">
        <f>IF(A153="","",IF(E153="","Sin caducidad",IF(F153&lt;0,"Caducado",IF(F153&lt;=Configuración!$B$2,"Por caducar","Vigente"))))</f>
        <v/>
      </c>
      <c r="H153" s="4"/>
      <c r="I153" s="4"/>
      <c r="J153">
        <f t="shared" si="9"/>
        <v>0</v>
      </c>
    </row>
    <row r="154" spans="1:10" x14ac:dyDescent="0.3">
      <c r="A154" s="4"/>
      <c r="B154" s="4"/>
      <c r="C154" s="5"/>
      <c r="D154" s="6" t="str">
        <f>IF(B154="","",IFERROR(IF(VLOOKUP(B154,Configuración!$A$6:$B$15,2,FALSE)="","",VLOOKUP(B154,Configuración!$A$6:$B$15,2,FALSE)),""))</f>
        <v/>
      </c>
      <c r="E154" s="7" t="str">
        <f t="shared" si="7"/>
        <v/>
      </c>
      <c r="F154" s="8" t="str">
        <f t="shared" ca="1" si="8"/>
        <v/>
      </c>
      <c r="G154" s="6" t="str">
        <f>IF(A154="","",IF(E154="","Sin caducidad",IF(F154&lt;0,"Caducado",IF(F154&lt;=Configuración!$B$2,"Por caducar","Vigente"))))</f>
        <v/>
      </c>
      <c r="H154" s="4"/>
      <c r="I154" s="4"/>
      <c r="J154">
        <f t="shared" si="9"/>
        <v>0</v>
      </c>
    </row>
    <row r="155" spans="1:10" x14ac:dyDescent="0.3">
      <c r="A155" s="4"/>
      <c r="B155" s="4"/>
      <c r="C155" s="5"/>
      <c r="D155" s="6" t="str">
        <f>IF(B155="","",IFERROR(IF(VLOOKUP(B155,Configuración!$A$6:$B$15,2,FALSE)="","",VLOOKUP(B155,Configuración!$A$6:$B$15,2,FALSE)),""))</f>
        <v/>
      </c>
      <c r="E155" s="7" t="str">
        <f t="shared" ref="E155:E218" si="10">IF(OR(C155="",D155=""),"",EDATE(C155,D155))</f>
        <v/>
      </c>
      <c r="F155" s="8" t="str">
        <f t="shared" ca="1" si="8"/>
        <v/>
      </c>
      <c r="G155" s="6" t="str">
        <f>IF(A155="","",IF(E155="","Sin caducidad",IF(F155&lt;0,"Caducado",IF(F155&lt;=Configuración!$B$2,"Por caducar","Vigente"))))</f>
        <v/>
      </c>
      <c r="H155" s="4"/>
      <c r="I155" s="4"/>
      <c r="J155">
        <f t="shared" si="9"/>
        <v>0</v>
      </c>
    </row>
    <row r="156" spans="1:10" x14ac:dyDescent="0.3">
      <c r="A156" s="4"/>
      <c r="B156" s="4"/>
      <c r="C156" s="5"/>
      <c r="D156" s="6" t="str">
        <f>IF(B156="","",IFERROR(IF(VLOOKUP(B156,Configuración!$A$6:$B$15,2,FALSE)="","",VLOOKUP(B156,Configuración!$A$6:$B$15,2,FALSE)),""))</f>
        <v/>
      </c>
      <c r="E156" s="7" t="str">
        <f t="shared" si="10"/>
        <v/>
      </c>
      <c r="F156" s="8" t="str">
        <f t="shared" ca="1" si="8"/>
        <v/>
      </c>
      <c r="G156" s="6" t="str">
        <f>IF(A156="","",IF(E156="","Sin caducidad",IF(F156&lt;0,"Caducado",IF(F156&lt;=Configuración!$B$2,"Por caducar","Vigente"))))</f>
        <v/>
      </c>
      <c r="H156" s="4"/>
      <c r="I156" s="4"/>
      <c r="J156">
        <f t="shared" si="9"/>
        <v>0</v>
      </c>
    </row>
    <row r="157" spans="1:10" x14ac:dyDescent="0.3">
      <c r="A157" s="4"/>
      <c r="B157" s="4"/>
      <c r="C157" s="5"/>
      <c r="D157" s="6" t="str">
        <f>IF(B157="","",IFERROR(IF(VLOOKUP(B157,Configuración!$A$6:$B$15,2,FALSE)="","",VLOOKUP(B157,Configuración!$A$6:$B$15,2,FALSE)),""))</f>
        <v/>
      </c>
      <c r="E157" s="7" t="str">
        <f t="shared" si="10"/>
        <v/>
      </c>
      <c r="F157" s="8" t="str">
        <f t="shared" ca="1" si="8"/>
        <v/>
      </c>
      <c r="G157" s="6" t="str">
        <f>IF(A157="","",IF(E157="","Sin caducidad",IF(F157&lt;0,"Caducado",IF(F157&lt;=Configuración!$B$2,"Por caducar","Vigente"))))</f>
        <v/>
      </c>
      <c r="H157" s="4"/>
      <c r="I157" s="4"/>
      <c r="J157">
        <f t="shared" si="9"/>
        <v>0</v>
      </c>
    </row>
    <row r="158" spans="1:10" x14ac:dyDescent="0.3">
      <c r="A158" s="4"/>
      <c r="B158" s="4"/>
      <c r="C158" s="5"/>
      <c r="D158" s="6" t="str">
        <f>IF(B158="","",IFERROR(IF(VLOOKUP(B158,Configuración!$A$6:$B$15,2,FALSE)="","",VLOOKUP(B158,Configuración!$A$6:$B$15,2,FALSE)),""))</f>
        <v/>
      </c>
      <c r="E158" s="7" t="str">
        <f t="shared" si="10"/>
        <v/>
      </c>
      <c r="F158" s="8" t="str">
        <f t="shared" ca="1" si="8"/>
        <v/>
      </c>
      <c r="G158" s="6" t="str">
        <f>IF(A158="","",IF(E158="","Sin caducidad",IF(F158&lt;0,"Caducado",IF(F158&lt;=Configuración!$B$2,"Por caducar","Vigente"))))</f>
        <v/>
      </c>
      <c r="H158" s="4"/>
      <c r="I158" s="4"/>
      <c r="J158">
        <f t="shared" si="9"/>
        <v>0</v>
      </c>
    </row>
    <row r="159" spans="1:10" x14ac:dyDescent="0.3">
      <c r="A159" s="4"/>
      <c r="B159" s="4"/>
      <c r="C159" s="5"/>
      <c r="D159" s="6" t="str">
        <f>IF(B159="","",IFERROR(IF(VLOOKUP(B159,Configuración!$A$6:$B$15,2,FALSE)="","",VLOOKUP(B159,Configuración!$A$6:$B$15,2,FALSE)),""))</f>
        <v/>
      </c>
      <c r="E159" s="7" t="str">
        <f t="shared" si="10"/>
        <v/>
      </c>
      <c r="F159" s="8" t="str">
        <f t="shared" ca="1" si="8"/>
        <v/>
      </c>
      <c r="G159" s="6" t="str">
        <f>IF(A159="","",IF(E159="","Sin caducidad",IF(F159&lt;0,"Caducado",IF(F159&lt;=Configuración!$B$2,"Por caducar","Vigente"))))</f>
        <v/>
      </c>
      <c r="H159" s="4"/>
      <c r="I159" s="4"/>
      <c r="J159">
        <f t="shared" si="9"/>
        <v>0</v>
      </c>
    </row>
    <row r="160" spans="1:10" x14ac:dyDescent="0.3">
      <c r="A160" s="4"/>
      <c r="B160" s="4"/>
      <c r="C160" s="5"/>
      <c r="D160" s="6" t="str">
        <f>IF(B160="","",IFERROR(IF(VLOOKUP(B160,Configuración!$A$6:$B$15,2,FALSE)="","",VLOOKUP(B160,Configuración!$A$6:$B$15,2,FALSE)),""))</f>
        <v/>
      </c>
      <c r="E160" s="7" t="str">
        <f t="shared" si="10"/>
        <v/>
      </c>
      <c r="F160" s="8" t="str">
        <f t="shared" ca="1" si="8"/>
        <v/>
      </c>
      <c r="G160" s="6" t="str">
        <f>IF(A160="","",IF(E160="","Sin caducidad",IF(F160&lt;0,"Caducado",IF(F160&lt;=Configuración!$B$2,"Por caducar","Vigente"))))</f>
        <v/>
      </c>
      <c r="H160" s="4"/>
      <c r="I160" s="4"/>
      <c r="J160">
        <f t="shared" si="9"/>
        <v>0</v>
      </c>
    </row>
    <row r="161" spans="1:10" x14ac:dyDescent="0.3">
      <c r="A161" s="4"/>
      <c r="B161" s="4"/>
      <c r="C161" s="5"/>
      <c r="D161" s="6" t="str">
        <f>IF(B161="","",IFERROR(IF(VLOOKUP(B161,Configuración!$A$6:$B$15,2,FALSE)="","",VLOOKUP(B161,Configuración!$A$6:$B$15,2,FALSE)),""))</f>
        <v/>
      </c>
      <c r="E161" s="7" t="str">
        <f t="shared" si="10"/>
        <v/>
      </c>
      <c r="F161" s="8" t="str">
        <f t="shared" ca="1" si="8"/>
        <v/>
      </c>
      <c r="G161" s="6" t="str">
        <f>IF(A161="","",IF(E161="","Sin caducidad",IF(F161&lt;0,"Caducado",IF(F161&lt;=Configuración!$B$2,"Por caducar","Vigente"))))</f>
        <v/>
      </c>
      <c r="H161" s="4"/>
      <c r="I161" s="4"/>
      <c r="J161">
        <f t="shared" si="9"/>
        <v>0</v>
      </c>
    </row>
    <row r="162" spans="1:10" x14ac:dyDescent="0.3">
      <c r="A162" s="4"/>
      <c r="B162" s="4"/>
      <c r="C162" s="5"/>
      <c r="D162" s="6" t="str">
        <f>IF(B162="","",IFERROR(IF(VLOOKUP(B162,Configuración!$A$6:$B$15,2,FALSE)="","",VLOOKUP(B162,Configuración!$A$6:$B$15,2,FALSE)),""))</f>
        <v/>
      </c>
      <c r="E162" s="7" t="str">
        <f t="shared" si="10"/>
        <v/>
      </c>
      <c r="F162" s="8" t="str">
        <f t="shared" ca="1" si="8"/>
        <v/>
      </c>
      <c r="G162" s="6" t="str">
        <f>IF(A162="","",IF(E162="","Sin caducidad",IF(F162&lt;0,"Caducado",IF(F162&lt;=Configuración!$B$2,"Por caducar","Vigente"))))</f>
        <v/>
      </c>
      <c r="H162" s="4"/>
      <c r="I162" s="4"/>
      <c r="J162">
        <f t="shared" si="9"/>
        <v>0</v>
      </c>
    </row>
    <row r="163" spans="1:10" x14ac:dyDescent="0.3">
      <c r="A163" s="4"/>
      <c r="B163" s="4"/>
      <c r="C163" s="5"/>
      <c r="D163" s="6" t="str">
        <f>IF(B163="","",IFERROR(IF(VLOOKUP(B163,Configuración!$A$6:$B$15,2,FALSE)="","",VLOOKUP(B163,Configuración!$A$6:$B$15,2,FALSE)),""))</f>
        <v/>
      </c>
      <c r="E163" s="7" t="str">
        <f t="shared" si="10"/>
        <v/>
      </c>
      <c r="F163" s="8" t="str">
        <f t="shared" ca="1" si="8"/>
        <v/>
      </c>
      <c r="G163" s="6" t="str">
        <f>IF(A163="","",IF(E163="","Sin caducidad",IF(F163&lt;0,"Caducado",IF(F163&lt;=Configuración!$B$2,"Por caducar","Vigente"))))</f>
        <v/>
      </c>
      <c r="H163" s="4"/>
      <c r="I163" s="4"/>
      <c r="J163">
        <f t="shared" si="9"/>
        <v>0</v>
      </c>
    </row>
    <row r="164" spans="1:10" x14ac:dyDescent="0.3">
      <c r="A164" s="4"/>
      <c r="B164" s="4"/>
      <c r="C164" s="5"/>
      <c r="D164" s="6" t="str">
        <f>IF(B164="","",IFERROR(IF(VLOOKUP(B164,Configuración!$A$6:$B$15,2,FALSE)="","",VLOOKUP(B164,Configuración!$A$6:$B$15,2,FALSE)),""))</f>
        <v/>
      </c>
      <c r="E164" s="7" t="str">
        <f t="shared" si="10"/>
        <v/>
      </c>
      <c r="F164" s="8" t="str">
        <f t="shared" ca="1" si="8"/>
        <v/>
      </c>
      <c r="G164" s="6" t="str">
        <f>IF(A164="","",IF(E164="","Sin caducidad",IF(F164&lt;0,"Caducado",IF(F164&lt;=Configuración!$B$2,"Por caducar","Vigente"))))</f>
        <v/>
      </c>
      <c r="H164" s="4"/>
      <c r="I164" s="4"/>
      <c r="J164">
        <f t="shared" si="9"/>
        <v>0</v>
      </c>
    </row>
    <row r="165" spans="1:10" x14ac:dyDescent="0.3">
      <c r="A165" s="4"/>
      <c r="B165" s="4"/>
      <c r="C165" s="5"/>
      <c r="D165" s="6" t="str">
        <f>IF(B165="","",IFERROR(IF(VLOOKUP(B165,Configuración!$A$6:$B$15,2,FALSE)="","",VLOOKUP(B165,Configuración!$A$6:$B$15,2,FALSE)),""))</f>
        <v/>
      </c>
      <c r="E165" s="7" t="str">
        <f t="shared" si="10"/>
        <v/>
      </c>
      <c r="F165" s="8" t="str">
        <f t="shared" ca="1" si="8"/>
        <v/>
      </c>
      <c r="G165" s="6" t="str">
        <f>IF(A165="","",IF(E165="","Sin caducidad",IF(F165&lt;0,"Caducado",IF(F165&lt;=Configuración!$B$2,"Por caducar","Vigente"))))</f>
        <v/>
      </c>
      <c r="H165" s="4"/>
      <c r="I165" s="4"/>
      <c r="J165">
        <f t="shared" si="9"/>
        <v>0</v>
      </c>
    </row>
    <row r="166" spans="1:10" x14ac:dyDescent="0.3">
      <c r="A166" s="4"/>
      <c r="B166" s="4"/>
      <c r="C166" s="5"/>
      <c r="D166" s="6" t="str">
        <f>IF(B166="","",IFERROR(IF(VLOOKUP(B166,Configuración!$A$6:$B$15,2,FALSE)="","",VLOOKUP(B166,Configuración!$A$6:$B$15,2,FALSE)),""))</f>
        <v/>
      </c>
      <c r="E166" s="7" t="str">
        <f t="shared" si="10"/>
        <v/>
      </c>
      <c r="F166" s="8" t="str">
        <f t="shared" ca="1" si="8"/>
        <v/>
      </c>
      <c r="G166" s="6" t="str">
        <f>IF(A166="","",IF(E166="","Sin caducidad",IF(F166&lt;0,"Caducado",IF(F166&lt;=Configuración!$B$2,"Por caducar","Vigente"))))</f>
        <v/>
      </c>
      <c r="H166" s="4"/>
      <c r="I166" s="4"/>
      <c r="J166">
        <f t="shared" si="9"/>
        <v>0</v>
      </c>
    </row>
    <row r="167" spans="1:10" x14ac:dyDescent="0.3">
      <c r="A167" s="4"/>
      <c r="B167" s="4"/>
      <c r="C167" s="5"/>
      <c r="D167" s="6" t="str">
        <f>IF(B167="","",IFERROR(IF(VLOOKUP(B167,Configuración!$A$6:$B$15,2,FALSE)="","",VLOOKUP(B167,Configuración!$A$6:$B$15,2,FALSE)),""))</f>
        <v/>
      </c>
      <c r="E167" s="7" t="str">
        <f t="shared" si="10"/>
        <v/>
      </c>
      <c r="F167" s="8" t="str">
        <f t="shared" ca="1" si="8"/>
        <v/>
      </c>
      <c r="G167" s="6" t="str">
        <f>IF(A167="","",IF(E167="","Sin caducidad",IF(F167&lt;0,"Caducado",IF(F167&lt;=Configuración!$B$2,"Por caducar","Vigente"))))</f>
        <v/>
      </c>
      <c r="H167" s="4"/>
      <c r="I167" s="4"/>
      <c r="J167">
        <f t="shared" si="9"/>
        <v>0</v>
      </c>
    </row>
    <row r="168" spans="1:10" x14ac:dyDescent="0.3">
      <c r="A168" s="4"/>
      <c r="B168" s="4"/>
      <c r="C168" s="5"/>
      <c r="D168" s="6" t="str">
        <f>IF(B168="","",IFERROR(IF(VLOOKUP(B168,Configuración!$A$6:$B$15,2,FALSE)="","",VLOOKUP(B168,Configuración!$A$6:$B$15,2,FALSE)),""))</f>
        <v/>
      </c>
      <c r="E168" s="7" t="str">
        <f t="shared" si="10"/>
        <v/>
      </c>
      <c r="F168" s="8" t="str">
        <f t="shared" ca="1" si="8"/>
        <v/>
      </c>
      <c r="G168" s="6" t="str">
        <f>IF(A168="","",IF(E168="","Sin caducidad",IF(F168&lt;0,"Caducado",IF(F168&lt;=Configuración!$B$2,"Por caducar","Vigente"))))</f>
        <v/>
      </c>
      <c r="H168" s="4"/>
      <c r="I168" s="4"/>
      <c r="J168">
        <f t="shared" si="9"/>
        <v>0</v>
      </c>
    </row>
    <row r="169" spans="1:10" x14ac:dyDescent="0.3">
      <c r="A169" s="4"/>
      <c r="B169" s="4"/>
      <c r="C169" s="5"/>
      <c r="D169" s="6" t="str">
        <f>IF(B169="","",IFERROR(IF(VLOOKUP(B169,Configuración!$A$6:$B$15,2,FALSE)="","",VLOOKUP(B169,Configuración!$A$6:$B$15,2,FALSE)),""))</f>
        <v/>
      </c>
      <c r="E169" s="7" t="str">
        <f t="shared" si="10"/>
        <v/>
      </c>
      <c r="F169" s="8" t="str">
        <f t="shared" ca="1" si="8"/>
        <v/>
      </c>
      <c r="G169" s="6" t="str">
        <f>IF(A169="","",IF(E169="","Sin caducidad",IF(F169&lt;0,"Caducado",IF(F169&lt;=Configuración!$B$2,"Por caducar","Vigente"))))</f>
        <v/>
      </c>
      <c r="H169" s="4"/>
      <c r="I169" s="4"/>
      <c r="J169">
        <f t="shared" si="9"/>
        <v>0</v>
      </c>
    </row>
    <row r="170" spans="1:10" x14ac:dyDescent="0.3">
      <c r="A170" s="4"/>
      <c r="B170" s="4"/>
      <c r="C170" s="5"/>
      <c r="D170" s="6" t="str">
        <f>IF(B170="","",IFERROR(IF(VLOOKUP(B170,Configuración!$A$6:$B$15,2,FALSE)="","",VLOOKUP(B170,Configuración!$A$6:$B$15,2,FALSE)),""))</f>
        <v/>
      </c>
      <c r="E170" s="7" t="str">
        <f t="shared" si="10"/>
        <v/>
      </c>
      <c r="F170" s="8" t="str">
        <f t="shared" ca="1" si="8"/>
        <v/>
      </c>
      <c r="G170" s="6" t="str">
        <f>IF(A170="","",IF(E170="","Sin caducidad",IF(F170&lt;0,"Caducado",IF(F170&lt;=Configuración!$B$2,"Por caducar","Vigente"))))</f>
        <v/>
      </c>
      <c r="H170" s="4"/>
      <c r="I170" s="4"/>
      <c r="J170">
        <f t="shared" si="9"/>
        <v>0</v>
      </c>
    </row>
    <row r="171" spans="1:10" x14ac:dyDescent="0.3">
      <c r="A171" s="4"/>
      <c r="B171" s="4"/>
      <c r="C171" s="5"/>
      <c r="D171" s="6" t="str">
        <f>IF(B171="","",IFERROR(IF(VLOOKUP(B171,Configuración!$A$6:$B$15,2,FALSE)="","",VLOOKUP(B171,Configuración!$A$6:$B$15,2,FALSE)),""))</f>
        <v/>
      </c>
      <c r="E171" s="7" t="str">
        <f t="shared" si="10"/>
        <v/>
      </c>
      <c r="F171" s="8" t="str">
        <f t="shared" ca="1" si="8"/>
        <v/>
      </c>
      <c r="G171" s="6" t="str">
        <f>IF(A171="","",IF(E171="","Sin caducidad",IF(F171&lt;0,"Caducado",IF(F171&lt;=Configuración!$B$2,"Por caducar","Vigente"))))</f>
        <v/>
      </c>
      <c r="H171" s="4"/>
      <c r="I171" s="4"/>
      <c r="J171">
        <f t="shared" si="9"/>
        <v>0</v>
      </c>
    </row>
    <row r="172" spans="1:10" x14ac:dyDescent="0.3">
      <c r="A172" s="4"/>
      <c r="B172" s="4"/>
      <c r="C172" s="5"/>
      <c r="D172" s="6" t="str">
        <f>IF(B172="","",IFERROR(IF(VLOOKUP(B172,Configuración!$A$6:$B$15,2,FALSE)="","",VLOOKUP(B172,Configuración!$A$6:$B$15,2,FALSE)),""))</f>
        <v/>
      </c>
      <c r="E172" s="7" t="str">
        <f t="shared" si="10"/>
        <v/>
      </c>
      <c r="F172" s="8" t="str">
        <f t="shared" ca="1" si="8"/>
        <v/>
      </c>
      <c r="G172" s="6" t="str">
        <f>IF(A172="","",IF(E172="","Sin caducidad",IF(F172&lt;0,"Caducado",IF(F172&lt;=Configuración!$B$2,"Por caducar","Vigente"))))</f>
        <v/>
      </c>
      <c r="H172" s="4"/>
      <c r="I172" s="4"/>
      <c r="J172">
        <f t="shared" si="9"/>
        <v>0</v>
      </c>
    </row>
    <row r="173" spans="1:10" x14ac:dyDescent="0.3">
      <c r="A173" s="4"/>
      <c r="B173" s="4"/>
      <c r="C173" s="5"/>
      <c r="D173" s="6" t="str">
        <f>IF(B173="","",IFERROR(IF(VLOOKUP(B173,Configuración!$A$6:$B$15,2,FALSE)="","",VLOOKUP(B173,Configuración!$A$6:$B$15,2,FALSE)),""))</f>
        <v/>
      </c>
      <c r="E173" s="7" t="str">
        <f t="shared" si="10"/>
        <v/>
      </c>
      <c r="F173" s="8" t="str">
        <f t="shared" ca="1" si="8"/>
        <v/>
      </c>
      <c r="G173" s="6" t="str">
        <f>IF(A173="","",IF(E173="","Sin caducidad",IF(F173&lt;0,"Caducado",IF(F173&lt;=Configuración!$B$2,"Por caducar","Vigente"))))</f>
        <v/>
      </c>
      <c r="H173" s="4"/>
      <c r="I173" s="4"/>
      <c r="J173">
        <f t="shared" si="9"/>
        <v>0</v>
      </c>
    </row>
    <row r="174" spans="1:10" x14ac:dyDescent="0.3">
      <c r="A174" s="4"/>
      <c r="B174" s="4"/>
      <c r="C174" s="5"/>
      <c r="D174" s="6" t="str">
        <f>IF(B174="","",IFERROR(IF(VLOOKUP(B174,Configuración!$A$6:$B$15,2,FALSE)="","",VLOOKUP(B174,Configuración!$A$6:$B$15,2,FALSE)),""))</f>
        <v/>
      </c>
      <c r="E174" s="7" t="str">
        <f t="shared" si="10"/>
        <v/>
      </c>
      <c r="F174" s="8" t="str">
        <f t="shared" ca="1" si="8"/>
        <v/>
      </c>
      <c r="G174" s="6" t="str">
        <f>IF(A174="","",IF(E174="","Sin caducidad",IF(F174&lt;0,"Caducado",IF(F174&lt;=Configuración!$B$2,"Por caducar","Vigente"))))</f>
        <v/>
      </c>
      <c r="H174" s="4"/>
      <c r="I174" s="4"/>
      <c r="J174">
        <f t="shared" si="9"/>
        <v>0</v>
      </c>
    </row>
    <row r="175" spans="1:10" x14ac:dyDescent="0.3">
      <c r="A175" s="4"/>
      <c r="B175" s="4"/>
      <c r="C175" s="5"/>
      <c r="D175" s="6" t="str">
        <f>IF(B175="","",IFERROR(IF(VLOOKUP(B175,Configuración!$A$6:$B$15,2,FALSE)="","",VLOOKUP(B175,Configuración!$A$6:$B$15,2,FALSE)),""))</f>
        <v/>
      </c>
      <c r="E175" s="7" t="str">
        <f t="shared" si="10"/>
        <v/>
      </c>
      <c r="F175" s="8" t="str">
        <f t="shared" ca="1" si="8"/>
        <v/>
      </c>
      <c r="G175" s="6" t="str">
        <f>IF(A175="","",IF(E175="","Sin caducidad",IF(F175&lt;0,"Caducado",IF(F175&lt;=Configuración!$B$2,"Por caducar","Vigente"))))</f>
        <v/>
      </c>
      <c r="H175" s="4"/>
      <c r="I175" s="4"/>
      <c r="J175">
        <f t="shared" si="9"/>
        <v>0</v>
      </c>
    </row>
    <row r="176" spans="1:10" x14ac:dyDescent="0.3">
      <c r="A176" s="4"/>
      <c r="B176" s="4"/>
      <c r="C176" s="5"/>
      <c r="D176" s="6" t="str">
        <f>IF(B176="","",IFERROR(IF(VLOOKUP(B176,Configuración!$A$6:$B$15,2,FALSE)="","",VLOOKUP(B176,Configuración!$A$6:$B$15,2,FALSE)),""))</f>
        <v/>
      </c>
      <c r="E176" s="7" t="str">
        <f t="shared" si="10"/>
        <v/>
      </c>
      <c r="F176" s="8" t="str">
        <f t="shared" ca="1" si="8"/>
        <v/>
      </c>
      <c r="G176" s="6" t="str">
        <f>IF(A176="","",IF(E176="","Sin caducidad",IF(F176&lt;0,"Caducado",IF(F176&lt;=Configuración!$B$2,"Por caducar","Vigente"))))</f>
        <v/>
      </c>
      <c r="H176" s="4"/>
      <c r="I176" s="4"/>
      <c r="J176">
        <f t="shared" si="9"/>
        <v>0</v>
      </c>
    </row>
    <row r="177" spans="1:10" x14ac:dyDescent="0.3">
      <c r="A177" s="4"/>
      <c r="B177" s="4"/>
      <c r="C177" s="5"/>
      <c r="D177" s="6" t="str">
        <f>IF(B177="","",IFERROR(IF(VLOOKUP(B177,Configuración!$A$6:$B$15,2,FALSE)="","",VLOOKUP(B177,Configuración!$A$6:$B$15,2,FALSE)),""))</f>
        <v/>
      </c>
      <c r="E177" s="7" t="str">
        <f t="shared" si="10"/>
        <v/>
      </c>
      <c r="F177" s="8" t="str">
        <f t="shared" ca="1" si="8"/>
        <v/>
      </c>
      <c r="G177" s="6" t="str">
        <f>IF(A177="","",IF(E177="","Sin caducidad",IF(F177&lt;0,"Caducado",IF(F177&lt;=Configuración!$B$2,"Por caducar","Vigente"))))</f>
        <v/>
      </c>
      <c r="H177" s="4"/>
      <c r="I177" s="4"/>
      <c r="J177">
        <f t="shared" si="9"/>
        <v>0</v>
      </c>
    </row>
    <row r="178" spans="1:10" x14ac:dyDescent="0.3">
      <c r="A178" s="4"/>
      <c r="B178" s="4"/>
      <c r="C178" s="5"/>
      <c r="D178" s="6" t="str">
        <f>IF(B178="","",IFERROR(IF(VLOOKUP(B178,Configuración!$A$6:$B$15,2,FALSE)="","",VLOOKUP(B178,Configuración!$A$6:$B$15,2,FALSE)),""))</f>
        <v/>
      </c>
      <c r="E178" s="7" t="str">
        <f t="shared" si="10"/>
        <v/>
      </c>
      <c r="F178" s="8" t="str">
        <f t="shared" ca="1" si="8"/>
        <v/>
      </c>
      <c r="G178" s="6" t="str">
        <f>IF(A178="","",IF(E178="","Sin caducidad",IF(F178&lt;0,"Caducado",IF(F178&lt;=Configuración!$B$2,"Por caducar","Vigente"))))</f>
        <v/>
      </c>
      <c r="H178" s="4"/>
      <c r="I178" s="4"/>
      <c r="J178">
        <f t="shared" si="9"/>
        <v>0</v>
      </c>
    </row>
    <row r="179" spans="1:10" x14ac:dyDescent="0.3">
      <c r="A179" s="4"/>
      <c r="B179" s="4"/>
      <c r="C179" s="5"/>
      <c r="D179" s="6" t="str">
        <f>IF(B179="","",IFERROR(IF(VLOOKUP(B179,Configuración!$A$6:$B$15,2,FALSE)="","",VLOOKUP(B179,Configuración!$A$6:$B$15,2,FALSE)),""))</f>
        <v/>
      </c>
      <c r="E179" s="7" t="str">
        <f t="shared" si="10"/>
        <v/>
      </c>
      <c r="F179" s="8" t="str">
        <f t="shared" ca="1" si="8"/>
        <v/>
      </c>
      <c r="G179" s="6" t="str">
        <f>IF(A179="","",IF(E179="","Sin caducidad",IF(F179&lt;0,"Caducado",IF(F179&lt;=Configuración!$B$2,"Por caducar","Vigente"))))</f>
        <v/>
      </c>
      <c r="H179" s="4"/>
      <c r="I179" s="4"/>
      <c r="J179">
        <f t="shared" si="9"/>
        <v>0</v>
      </c>
    </row>
    <row r="180" spans="1:10" x14ac:dyDescent="0.3">
      <c r="A180" s="4"/>
      <c r="B180" s="4"/>
      <c r="C180" s="5"/>
      <c r="D180" s="6" t="str">
        <f>IF(B180="","",IFERROR(IF(VLOOKUP(B180,Configuración!$A$6:$B$15,2,FALSE)="","",VLOOKUP(B180,Configuración!$A$6:$B$15,2,FALSE)),""))</f>
        <v/>
      </c>
      <c r="E180" s="7" t="str">
        <f t="shared" si="10"/>
        <v/>
      </c>
      <c r="F180" s="8" t="str">
        <f t="shared" ca="1" si="8"/>
        <v/>
      </c>
      <c r="G180" s="6" t="str">
        <f>IF(A180="","",IF(E180="","Sin caducidad",IF(F180&lt;0,"Caducado",IF(F180&lt;=Configuración!$B$2,"Por caducar","Vigente"))))</f>
        <v/>
      </c>
      <c r="H180" s="4"/>
      <c r="I180" s="4"/>
      <c r="J180">
        <f t="shared" si="9"/>
        <v>0</v>
      </c>
    </row>
    <row r="181" spans="1:10" x14ac:dyDescent="0.3">
      <c r="A181" s="4"/>
      <c r="B181" s="4"/>
      <c r="C181" s="5"/>
      <c r="D181" s="6" t="str">
        <f>IF(B181="","",IFERROR(IF(VLOOKUP(B181,Configuración!$A$6:$B$15,2,FALSE)="","",VLOOKUP(B181,Configuración!$A$6:$B$15,2,FALSE)),""))</f>
        <v/>
      </c>
      <c r="E181" s="7" t="str">
        <f t="shared" si="10"/>
        <v/>
      </c>
      <c r="F181" s="8" t="str">
        <f t="shared" ca="1" si="8"/>
        <v/>
      </c>
      <c r="G181" s="6" t="str">
        <f>IF(A181="","",IF(E181="","Sin caducidad",IF(F181&lt;0,"Caducado",IF(F181&lt;=Configuración!$B$2,"Por caducar","Vigente"))))</f>
        <v/>
      </c>
      <c r="H181" s="4"/>
      <c r="I181" s="4"/>
      <c r="J181">
        <f t="shared" si="9"/>
        <v>0</v>
      </c>
    </row>
    <row r="182" spans="1:10" x14ac:dyDescent="0.3">
      <c r="A182" s="4"/>
      <c r="B182" s="4"/>
      <c r="C182" s="5"/>
      <c r="D182" s="6" t="str">
        <f>IF(B182="","",IFERROR(IF(VLOOKUP(B182,Configuración!$A$6:$B$15,2,FALSE)="","",VLOOKUP(B182,Configuración!$A$6:$B$15,2,FALSE)),""))</f>
        <v/>
      </c>
      <c r="E182" s="7" t="str">
        <f t="shared" si="10"/>
        <v/>
      </c>
      <c r="F182" s="8" t="str">
        <f t="shared" ca="1" si="8"/>
        <v/>
      </c>
      <c r="G182" s="6" t="str">
        <f>IF(A182="","",IF(E182="","Sin caducidad",IF(F182&lt;0,"Caducado",IF(F182&lt;=Configuración!$B$2,"Por caducar","Vigente"))))</f>
        <v/>
      </c>
      <c r="H182" s="4"/>
      <c r="I182" s="4"/>
      <c r="J182">
        <f t="shared" si="9"/>
        <v>0</v>
      </c>
    </row>
    <row r="183" spans="1:10" x14ac:dyDescent="0.3">
      <c r="A183" s="4"/>
      <c r="B183" s="4"/>
      <c r="C183" s="5"/>
      <c r="D183" s="6" t="str">
        <f>IF(B183="","",IFERROR(IF(VLOOKUP(B183,Configuración!$A$6:$B$15,2,FALSE)="","",VLOOKUP(B183,Configuración!$A$6:$B$15,2,FALSE)),""))</f>
        <v/>
      </c>
      <c r="E183" s="7" t="str">
        <f t="shared" si="10"/>
        <v/>
      </c>
      <c r="F183" s="8" t="str">
        <f t="shared" ca="1" si="8"/>
        <v/>
      </c>
      <c r="G183" s="6" t="str">
        <f>IF(A183="","",IF(E183="","Sin caducidad",IF(F183&lt;0,"Caducado",IF(F183&lt;=Configuración!$B$2,"Por caducar","Vigente"))))</f>
        <v/>
      </c>
      <c r="H183" s="4"/>
      <c r="I183" s="4"/>
      <c r="J183">
        <f t="shared" si="9"/>
        <v>0</v>
      </c>
    </row>
    <row r="184" spans="1:10" x14ac:dyDescent="0.3">
      <c r="A184" s="4"/>
      <c r="B184" s="4"/>
      <c r="C184" s="5"/>
      <c r="D184" s="6" t="str">
        <f>IF(B184="","",IFERROR(IF(VLOOKUP(B184,Configuración!$A$6:$B$15,2,FALSE)="","",VLOOKUP(B184,Configuración!$A$6:$B$15,2,FALSE)),""))</f>
        <v/>
      </c>
      <c r="E184" s="7" t="str">
        <f t="shared" si="10"/>
        <v/>
      </c>
      <c r="F184" s="8" t="str">
        <f t="shared" ca="1" si="8"/>
        <v/>
      </c>
      <c r="G184" s="6" t="str">
        <f>IF(A184="","",IF(E184="","Sin caducidad",IF(F184&lt;0,"Caducado",IF(F184&lt;=Configuración!$B$2,"Por caducar","Vigente"))))</f>
        <v/>
      </c>
      <c r="H184" s="4"/>
      <c r="I184" s="4"/>
      <c r="J184">
        <f t="shared" si="9"/>
        <v>0</v>
      </c>
    </row>
    <row r="185" spans="1:10" x14ac:dyDescent="0.3">
      <c r="A185" s="4"/>
      <c r="B185" s="4"/>
      <c r="C185" s="5"/>
      <c r="D185" s="6" t="str">
        <f>IF(B185="","",IFERROR(IF(VLOOKUP(B185,Configuración!$A$6:$B$15,2,FALSE)="","",VLOOKUP(B185,Configuración!$A$6:$B$15,2,FALSE)),""))</f>
        <v/>
      </c>
      <c r="E185" s="7" t="str">
        <f t="shared" si="10"/>
        <v/>
      </c>
      <c r="F185" s="8" t="str">
        <f t="shared" ca="1" si="8"/>
        <v/>
      </c>
      <c r="G185" s="6" t="str">
        <f>IF(A185="","",IF(E185="","Sin caducidad",IF(F185&lt;0,"Caducado",IF(F185&lt;=Configuración!$B$2,"Por caducar","Vigente"))))</f>
        <v/>
      </c>
      <c r="H185" s="4"/>
      <c r="I185" s="4"/>
      <c r="J185">
        <f t="shared" si="9"/>
        <v>0</v>
      </c>
    </row>
    <row r="186" spans="1:10" x14ac:dyDescent="0.3">
      <c r="A186" s="4"/>
      <c r="B186" s="4"/>
      <c r="C186" s="5"/>
      <c r="D186" s="6" t="str">
        <f>IF(B186="","",IFERROR(IF(VLOOKUP(B186,Configuración!$A$6:$B$15,2,FALSE)="","",VLOOKUP(B186,Configuración!$A$6:$B$15,2,FALSE)),""))</f>
        <v/>
      </c>
      <c r="E186" s="7" t="str">
        <f t="shared" si="10"/>
        <v/>
      </c>
      <c r="F186" s="8" t="str">
        <f t="shared" ca="1" si="8"/>
        <v/>
      </c>
      <c r="G186" s="6" t="str">
        <f>IF(A186="","",IF(E186="","Sin caducidad",IF(F186&lt;0,"Caducado",IF(F186&lt;=Configuración!$B$2,"Por caducar","Vigente"))))</f>
        <v/>
      </c>
      <c r="H186" s="4"/>
      <c r="I186" s="4"/>
      <c r="J186">
        <f t="shared" si="9"/>
        <v>0</v>
      </c>
    </row>
    <row r="187" spans="1:10" x14ac:dyDescent="0.3">
      <c r="A187" s="4"/>
      <c r="B187" s="4"/>
      <c r="C187" s="5"/>
      <c r="D187" s="6" t="str">
        <f>IF(B187="","",IFERROR(IF(VLOOKUP(B187,Configuración!$A$6:$B$15,2,FALSE)="","",VLOOKUP(B187,Configuración!$A$6:$B$15,2,FALSE)),""))</f>
        <v/>
      </c>
      <c r="E187" s="7" t="str">
        <f t="shared" si="10"/>
        <v/>
      </c>
      <c r="F187" s="8" t="str">
        <f t="shared" ca="1" si="8"/>
        <v/>
      </c>
      <c r="G187" s="6" t="str">
        <f>IF(A187="","",IF(E187="","Sin caducidad",IF(F187&lt;0,"Caducado",IF(F187&lt;=Configuración!$B$2,"Por caducar","Vigente"))))</f>
        <v/>
      </c>
      <c r="H187" s="4"/>
      <c r="I187" s="4"/>
      <c r="J187">
        <f t="shared" si="9"/>
        <v>0</v>
      </c>
    </row>
    <row r="188" spans="1:10" x14ac:dyDescent="0.3">
      <c r="A188" s="4"/>
      <c r="B188" s="4"/>
      <c r="C188" s="5"/>
      <c r="D188" s="6" t="str">
        <f>IF(B188="","",IFERROR(IF(VLOOKUP(B188,Configuración!$A$6:$B$15,2,FALSE)="","",VLOOKUP(B188,Configuración!$A$6:$B$15,2,FALSE)),""))</f>
        <v/>
      </c>
      <c r="E188" s="7" t="str">
        <f t="shared" si="10"/>
        <v/>
      </c>
      <c r="F188" s="8" t="str">
        <f t="shared" ca="1" si="8"/>
        <v/>
      </c>
      <c r="G188" s="6" t="str">
        <f>IF(A188="","",IF(E188="","Sin caducidad",IF(F188&lt;0,"Caducado",IF(F188&lt;=Configuración!$B$2,"Por caducar","Vigente"))))</f>
        <v/>
      </c>
      <c r="H188" s="4"/>
      <c r="I188" s="4"/>
      <c r="J188">
        <f t="shared" si="9"/>
        <v>0</v>
      </c>
    </row>
    <row r="189" spans="1:10" x14ac:dyDescent="0.3">
      <c r="A189" s="4"/>
      <c r="B189" s="4"/>
      <c r="C189" s="5"/>
      <c r="D189" s="6" t="str">
        <f>IF(B189="","",IFERROR(IF(VLOOKUP(B189,Configuración!$A$6:$B$15,2,FALSE)="","",VLOOKUP(B189,Configuración!$A$6:$B$15,2,FALSE)),""))</f>
        <v/>
      </c>
      <c r="E189" s="7" t="str">
        <f t="shared" si="10"/>
        <v/>
      </c>
      <c r="F189" s="8" t="str">
        <f t="shared" ca="1" si="8"/>
        <v/>
      </c>
      <c r="G189" s="6" t="str">
        <f>IF(A189="","",IF(E189="","Sin caducidad",IF(F189&lt;0,"Caducado",IF(F189&lt;=Configuración!$B$2,"Por caducar","Vigente"))))</f>
        <v/>
      </c>
      <c r="H189" s="4"/>
      <c r="I189" s="4"/>
      <c r="J189">
        <f t="shared" si="9"/>
        <v>0</v>
      </c>
    </row>
    <row r="190" spans="1:10" x14ac:dyDescent="0.3">
      <c r="A190" s="4"/>
      <c r="B190" s="4"/>
      <c r="C190" s="5"/>
      <c r="D190" s="6" t="str">
        <f>IF(B190="","",IFERROR(IF(VLOOKUP(B190,Configuración!$A$6:$B$15,2,FALSE)="","",VLOOKUP(B190,Configuración!$A$6:$B$15,2,FALSE)),""))</f>
        <v/>
      </c>
      <c r="E190" s="7" t="str">
        <f t="shared" si="10"/>
        <v/>
      </c>
      <c r="F190" s="8" t="str">
        <f t="shared" ca="1" si="8"/>
        <v/>
      </c>
      <c r="G190" s="6" t="str">
        <f>IF(A190="","",IF(E190="","Sin caducidad",IF(F190&lt;0,"Caducado",IF(F190&lt;=Configuración!$B$2,"Por caducar","Vigente"))))</f>
        <v/>
      </c>
      <c r="H190" s="4"/>
      <c r="I190" s="4"/>
      <c r="J190">
        <f t="shared" si="9"/>
        <v>0</v>
      </c>
    </row>
    <row r="191" spans="1:10" x14ac:dyDescent="0.3">
      <c r="A191" s="4"/>
      <c r="B191" s="4"/>
      <c r="C191" s="5"/>
      <c r="D191" s="6" t="str">
        <f>IF(B191="","",IFERROR(IF(VLOOKUP(B191,Configuración!$A$6:$B$15,2,FALSE)="","",VLOOKUP(B191,Configuración!$A$6:$B$15,2,FALSE)),""))</f>
        <v/>
      </c>
      <c r="E191" s="7" t="str">
        <f t="shared" si="10"/>
        <v/>
      </c>
      <c r="F191" s="8" t="str">
        <f t="shared" ca="1" si="8"/>
        <v/>
      </c>
      <c r="G191" s="6" t="str">
        <f>IF(A191="","",IF(E191="","Sin caducidad",IF(F191&lt;0,"Caducado",IF(F191&lt;=Configuración!$B$2,"Por caducar","Vigente"))))</f>
        <v/>
      </c>
      <c r="H191" s="4"/>
      <c r="I191" s="4"/>
      <c r="J191">
        <f t="shared" si="9"/>
        <v>0</v>
      </c>
    </row>
    <row r="192" spans="1:10" x14ac:dyDescent="0.3">
      <c r="A192" s="4"/>
      <c r="B192" s="4"/>
      <c r="C192" s="5"/>
      <c r="D192" s="6" t="str">
        <f>IF(B192="","",IFERROR(IF(VLOOKUP(B192,Configuración!$A$6:$B$15,2,FALSE)="","",VLOOKUP(B192,Configuración!$A$6:$B$15,2,FALSE)),""))</f>
        <v/>
      </c>
      <c r="E192" s="7" t="str">
        <f t="shared" si="10"/>
        <v/>
      </c>
      <c r="F192" s="8" t="str">
        <f t="shared" ca="1" si="8"/>
        <v/>
      </c>
      <c r="G192" s="6" t="str">
        <f>IF(A192="","",IF(E192="","Sin caducidad",IF(F192&lt;0,"Caducado",IF(F192&lt;=Configuración!$B$2,"Por caducar","Vigente"))))</f>
        <v/>
      </c>
      <c r="H192" s="4"/>
      <c r="I192" s="4"/>
      <c r="J192">
        <f t="shared" si="9"/>
        <v>0</v>
      </c>
    </row>
    <row r="193" spans="1:10" x14ac:dyDescent="0.3">
      <c r="A193" s="4"/>
      <c r="B193" s="4"/>
      <c r="C193" s="5"/>
      <c r="D193" s="6" t="str">
        <f>IF(B193="","",IFERROR(IF(VLOOKUP(B193,Configuración!$A$6:$B$15,2,FALSE)="","",VLOOKUP(B193,Configuración!$A$6:$B$15,2,FALSE)),""))</f>
        <v/>
      </c>
      <c r="E193" s="7" t="str">
        <f t="shared" si="10"/>
        <v/>
      </c>
      <c r="F193" s="8" t="str">
        <f t="shared" ca="1" si="8"/>
        <v/>
      </c>
      <c r="G193" s="6" t="str">
        <f>IF(A193="","",IF(E193="","Sin caducidad",IF(F193&lt;0,"Caducado",IF(F193&lt;=Configuración!$B$2,"Por caducar","Vigente"))))</f>
        <v/>
      </c>
      <c r="H193" s="4"/>
      <c r="I193" s="4"/>
      <c r="J193">
        <f t="shared" si="9"/>
        <v>0</v>
      </c>
    </row>
    <row r="194" spans="1:10" x14ac:dyDescent="0.3">
      <c r="A194" s="4"/>
      <c r="B194" s="4"/>
      <c r="C194" s="5"/>
      <c r="D194" s="6" t="str">
        <f>IF(B194="","",IFERROR(IF(VLOOKUP(B194,Configuración!$A$6:$B$15,2,FALSE)="","",VLOOKUP(B194,Configuración!$A$6:$B$15,2,FALSE)),""))</f>
        <v/>
      </c>
      <c r="E194" s="7" t="str">
        <f t="shared" si="10"/>
        <v/>
      </c>
      <c r="F194" s="8" t="str">
        <f t="shared" ref="F194:F257" ca="1" si="11">IF(E194="","",E194-TODAY())</f>
        <v/>
      </c>
      <c r="G194" s="6" t="str">
        <f>IF(A194="","",IF(E194="","Sin caducidad",IF(F194&lt;0,"Caducado",IF(F194&lt;=Configuración!$B$2,"Por caducar","Vigente"))))</f>
        <v/>
      </c>
      <c r="H194" s="4"/>
      <c r="I194" s="4"/>
      <c r="J194">
        <f t="shared" ref="J194:J257" si="12">IF(E194="",0,E194)</f>
        <v>0</v>
      </c>
    </row>
    <row r="195" spans="1:10" x14ac:dyDescent="0.3">
      <c r="A195" s="4"/>
      <c r="B195" s="4"/>
      <c r="C195" s="5"/>
      <c r="D195" s="6" t="str">
        <f>IF(B195="","",IFERROR(IF(VLOOKUP(B195,Configuración!$A$6:$B$15,2,FALSE)="","",VLOOKUP(B195,Configuración!$A$6:$B$15,2,FALSE)),""))</f>
        <v/>
      </c>
      <c r="E195" s="7" t="str">
        <f t="shared" si="10"/>
        <v/>
      </c>
      <c r="F195" s="8" t="str">
        <f t="shared" ca="1" si="11"/>
        <v/>
      </c>
      <c r="G195" s="6" t="str">
        <f>IF(A195="","",IF(E195="","Sin caducidad",IF(F195&lt;0,"Caducado",IF(F195&lt;=Configuración!$B$2,"Por caducar","Vigente"))))</f>
        <v/>
      </c>
      <c r="H195" s="4"/>
      <c r="I195" s="4"/>
      <c r="J195">
        <f t="shared" si="12"/>
        <v>0</v>
      </c>
    </row>
    <row r="196" spans="1:10" x14ac:dyDescent="0.3">
      <c r="A196" s="4"/>
      <c r="B196" s="4"/>
      <c r="C196" s="5"/>
      <c r="D196" s="6" t="str">
        <f>IF(B196="","",IFERROR(IF(VLOOKUP(B196,Configuración!$A$6:$B$15,2,FALSE)="","",VLOOKUP(B196,Configuración!$A$6:$B$15,2,FALSE)),""))</f>
        <v/>
      </c>
      <c r="E196" s="7" t="str">
        <f t="shared" si="10"/>
        <v/>
      </c>
      <c r="F196" s="8" t="str">
        <f t="shared" ca="1" si="11"/>
        <v/>
      </c>
      <c r="G196" s="6" t="str">
        <f>IF(A196="","",IF(E196="","Sin caducidad",IF(F196&lt;0,"Caducado",IF(F196&lt;=Configuración!$B$2,"Por caducar","Vigente"))))</f>
        <v/>
      </c>
      <c r="H196" s="4"/>
      <c r="I196" s="4"/>
      <c r="J196">
        <f t="shared" si="12"/>
        <v>0</v>
      </c>
    </row>
    <row r="197" spans="1:10" x14ac:dyDescent="0.3">
      <c r="A197" s="4"/>
      <c r="B197" s="4"/>
      <c r="C197" s="5"/>
      <c r="D197" s="6" t="str">
        <f>IF(B197="","",IFERROR(IF(VLOOKUP(B197,Configuración!$A$6:$B$15,2,FALSE)="","",VLOOKUP(B197,Configuración!$A$6:$B$15,2,FALSE)),""))</f>
        <v/>
      </c>
      <c r="E197" s="7" t="str">
        <f t="shared" si="10"/>
        <v/>
      </c>
      <c r="F197" s="8" t="str">
        <f t="shared" ca="1" si="11"/>
        <v/>
      </c>
      <c r="G197" s="6" t="str">
        <f>IF(A197="","",IF(E197="","Sin caducidad",IF(F197&lt;0,"Caducado",IF(F197&lt;=Configuración!$B$2,"Por caducar","Vigente"))))</f>
        <v/>
      </c>
      <c r="H197" s="4"/>
      <c r="I197" s="4"/>
      <c r="J197">
        <f t="shared" si="12"/>
        <v>0</v>
      </c>
    </row>
    <row r="198" spans="1:10" x14ac:dyDescent="0.3">
      <c r="A198" s="4"/>
      <c r="B198" s="4"/>
      <c r="C198" s="5"/>
      <c r="D198" s="6" t="str">
        <f>IF(B198="","",IFERROR(IF(VLOOKUP(B198,Configuración!$A$6:$B$15,2,FALSE)="","",VLOOKUP(B198,Configuración!$A$6:$B$15,2,FALSE)),""))</f>
        <v/>
      </c>
      <c r="E198" s="7" t="str">
        <f t="shared" si="10"/>
        <v/>
      </c>
      <c r="F198" s="8" t="str">
        <f t="shared" ca="1" si="11"/>
        <v/>
      </c>
      <c r="G198" s="6" t="str">
        <f>IF(A198="","",IF(E198="","Sin caducidad",IF(F198&lt;0,"Caducado",IF(F198&lt;=Configuración!$B$2,"Por caducar","Vigente"))))</f>
        <v/>
      </c>
      <c r="H198" s="4"/>
      <c r="I198" s="4"/>
      <c r="J198">
        <f t="shared" si="12"/>
        <v>0</v>
      </c>
    </row>
    <row r="199" spans="1:10" x14ac:dyDescent="0.3">
      <c r="A199" s="4"/>
      <c r="B199" s="4"/>
      <c r="C199" s="5"/>
      <c r="D199" s="6" t="str">
        <f>IF(B199="","",IFERROR(IF(VLOOKUP(B199,Configuración!$A$6:$B$15,2,FALSE)="","",VLOOKUP(B199,Configuración!$A$6:$B$15,2,FALSE)),""))</f>
        <v/>
      </c>
      <c r="E199" s="7" t="str">
        <f t="shared" si="10"/>
        <v/>
      </c>
      <c r="F199" s="8" t="str">
        <f t="shared" ca="1" si="11"/>
        <v/>
      </c>
      <c r="G199" s="6" t="str">
        <f>IF(A199="","",IF(E199="","Sin caducidad",IF(F199&lt;0,"Caducado",IF(F199&lt;=Configuración!$B$2,"Por caducar","Vigente"))))</f>
        <v/>
      </c>
      <c r="H199" s="4"/>
      <c r="I199" s="4"/>
      <c r="J199">
        <f t="shared" si="12"/>
        <v>0</v>
      </c>
    </row>
    <row r="200" spans="1:10" x14ac:dyDescent="0.3">
      <c r="A200" s="4"/>
      <c r="B200" s="4"/>
      <c r="C200" s="5"/>
      <c r="D200" s="6" t="str">
        <f>IF(B200="","",IFERROR(IF(VLOOKUP(B200,Configuración!$A$6:$B$15,2,FALSE)="","",VLOOKUP(B200,Configuración!$A$6:$B$15,2,FALSE)),""))</f>
        <v/>
      </c>
      <c r="E200" s="7" t="str">
        <f t="shared" si="10"/>
        <v/>
      </c>
      <c r="F200" s="8" t="str">
        <f t="shared" ca="1" si="11"/>
        <v/>
      </c>
      <c r="G200" s="6" t="str">
        <f>IF(A200="","",IF(E200="","Sin caducidad",IF(F200&lt;0,"Caducado",IF(F200&lt;=Configuración!$B$2,"Por caducar","Vigente"))))</f>
        <v/>
      </c>
      <c r="H200" s="4"/>
      <c r="I200" s="4"/>
      <c r="J200">
        <f t="shared" si="12"/>
        <v>0</v>
      </c>
    </row>
    <row r="201" spans="1:10" x14ac:dyDescent="0.3">
      <c r="A201" s="4"/>
      <c r="B201" s="4"/>
      <c r="C201" s="5"/>
      <c r="D201" s="6" t="str">
        <f>IF(B201="","",IFERROR(IF(VLOOKUP(B201,Configuración!$A$6:$B$15,2,FALSE)="","",VLOOKUP(B201,Configuración!$A$6:$B$15,2,FALSE)),""))</f>
        <v/>
      </c>
      <c r="E201" s="7" t="str">
        <f t="shared" si="10"/>
        <v/>
      </c>
      <c r="F201" s="8" t="str">
        <f t="shared" ca="1" si="11"/>
        <v/>
      </c>
      <c r="G201" s="6" t="str">
        <f>IF(A201="","",IF(E201="","Sin caducidad",IF(F201&lt;0,"Caducado",IF(F201&lt;=Configuración!$B$2,"Por caducar","Vigente"))))</f>
        <v/>
      </c>
      <c r="H201" s="4"/>
      <c r="I201" s="4"/>
      <c r="J201">
        <f t="shared" si="12"/>
        <v>0</v>
      </c>
    </row>
    <row r="202" spans="1:10" x14ac:dyDescent="0.3">
      <c r="A202" s="4"/>
      <c r="B202" s="4"/>
      <c r="C202" s="5"/>
      <c r="D202" s="6" t="str">
        <f>IF(B202="","",IFERROR(IF(VLOOKUP(B202,Configuración!$A$6:$B$15,2,FALSE)="","",VLOOKUP(B202,Configuración!$A$6:$B$15,2,FALSE)),""))</f>
        <v/>
      </c>
      <c r="E202" s="7" t="str">
        <f t="shared" si="10"/>
        <v/>
      </c>
      <c r="F202" s="8" t="str">
        <f t="shared" ca="1" si="11"/>
        <v/>
      </c>
      <c r="G202" s="6" t="str">
        <f>IF(A202="","",IF(E202="","Sin caducidad",IF(F202&lt;0,"Caducado",IF(F202&lt;=Configuración!$B$2,"Por caducar","Vigente"))))</f>
        <v/>
      </c>
      <c r="H202" s="4"/>
      <c r="I202" s="4"/>
      <c r="J202">
        <f t="shared" si="12"/>
        <v>0</v>
      </c>
    </row>
    <row r="203" spans="1:10" x14ac:dyDescent="0.3">
      <c r="A203" s="4"/>
      <c r="B203" s="4"/>
      <c r="C203" s="5"/>
      <c r="D203" s="6" t="str">
        <f>IF(B203="","",IFERROR(IF(VLOOKUP(B203,Configuración!$A$6:$B$15,2,FALSE)="","",VLOOKUP(B203,Configuración!$A$6:$B$15,2,FALSE)),""))</f>
        <v/>
      </c>
      <c r="E203" s="7" t="str">
        <f t="shared" si="10"/>
        <v/>
      </c>
      <c r="F203" s="8" t="str">
        <f t="shared" ca="1" si="11"/>
        <v/>
      </c>
      <c r="G203" s="6" t="str">
        <f>IF(A203="","",IF(E203="","Sin caducidad",IF(F203&lt;0,"Caducado",IF(F203&lt;=Configuración!$B$2,"Por caducar","Vigente"))))</f>
        <v/>
      </c>
      <c r="H203" s="4"/>
      <c r="I203" s="4"/>
      <c r="J203">
        <f t="shared" si="12"/>
        <v>0</v>
      </c>
    </row>
    <row r="204" spans="1:10" x14ac:dyDescent="0.3">
      <c r="A204" s="4"/>
      <c r="B204" s="4"/>
      <c r="C204" s="5"/>
      <c r="D204" s="6" t="str">
        <f>IF(B204="","",IFERROR(IF(VLOOKUP(B204,Configuración!$A$6:$B$15,2,FALSE)="","",VLOOKUP(B204,Configuración!$A$6:$B$15,2,FALSE)),""))</f>
        <v/>
      </c>
      <c r="E204" s="7" t="str">
        <f t="shared" si="10"/>
        <v/>
      </c>
      <c r="F204" s="8" t="str">
        <f t="shared" ca="1" si="11"/>
        <v/>
      </c>
      <c r="G204" s="6" t="str">
        <f>IF(A204="","",IF(E204="","Sin caducidad",IF(F204&lt;0,"Caducado",IF(F204&lt;=Configuración!$B$2,"Por caducar","Vigente"))))</f>
        <v/>
      </c>
      <c r="H204" s="4"/>
      <c r="I204" s="4"/>
      <c r="J204">
        <f t="shared" si="12"/>
        <v>0</v>
      </c>
    </row>
    <row r="205" spans="1:10" x14ac:dyDescent="0.3">
      <c r="A205" s="4"/>
      <c r="B205" s="4"/>
      <c r="C205" s="5"/>
      <c r="D205" s="6" t="str">
        <f>IF(B205="","",IFERROR(IF(VLOOKUP(B205,Configuración!$A$6:$B$15,2,FALSE)="","",VLOOKUP(B205,Configuración!$A$6:$B$15,2,FALSE)),""))</f>
        <v/>
      </c>
      <c r="E205" s="7" t="str">
        <f t="shared" si="10"/>
        <v/>
      </c>
      <c r="F205" s="8" t="str">
        <f t="shared" ca="1" si="11"/>
        <v/>
      </c>
      <c r="G205" s="6" t="str">
        <f>IF(A205="","",IF(E205="","Sin caducidad",IF(F205&lt;0,"Caducado",IF(F205&lt;=Configuración!$B$2,"Por caducar","Vigente"))))</f>
        <v/>
      </c>
      <c r="H205" s="4"/>
      <c r="I205" s="4"/>
      <c r="J205">
        <f t="shared" si="12"/>
        <v>0</v>
      </c>
    </row>
    <row r="206" spans="1:10" x14ac:dyDescent="0.3">
      <c r="A206" s="4"/>
      <c r="B206" s="4"/>
      <c r="C206" s="5"/>
      <c r="D206" s="6" t="str">
        <f>IF(B206="","",IFERROR(IF(VLOOKUP(B206,Configuración!$A$6:$B$15,2,FALSE)="","",VLOOKUP(B206,Configuración!$A$6:$B$15,2,FALSE)),""))</f>
        <v/>
      </c>
      <c r="E206" s="7" t="str">
        <f t="shared" si="10"/>
        <v/>
      </c>
      <c r="F206" s="8" t="str">
        <f t="shared" ca="1" si="11"/>
        <v/>
      </c>
      <c r="G206" s="6" t="str">
        <f>IF(A206="","",IF(E206="","Sin caducidad",IF(F206&lt;0,"Caducado",IF(F206&lt;=Configuración!$B$2,"Por caducar","Vigente"))))</f>
        <v/>
      </c>
      <c r="H206" s="4"/>
      <c r="I206" s="4"/>
      <c r="J206">
        <f t="shared" si="12"/>
        <v>0</v>
      </c>
    </row>
    <row r="207" spans="1:10" x14ac:dyDescent="0.3">
      <c r="A207" s="4"/>
      <c r="B207" s="4"/>
      <c r="C207" s="5"/>
      <c r="D207" s="6" t="str">
        <f>IF(B207="","",IFERROR(IF(VLOOKUP(B207,Configuración!$A$6:$B$15,2,FALSE)="","",VLOOKUP(B207,Configuración!$A$6:$B$15,2,FALSE)),""))</f>
        <v/>
      </c>
      <c r="E207" s="7" t="str">
        <f t="shared" si="10"/>
        <v/>
      </c>
      <c r="F207" s="8" t="str">
        <f t="shared" ca="1" si="11"/>
        <v/>
      </c>
      <c r="G207" s="6" t="str">
        <f>IF(A207="","",IF(E207="","Sin caducidad",IF(F207&lt;0,"Caducado",IF(F207&lt;=Configuración!$B$2,"Por caducar","Vigente"))))</f>
        <v/>
      </c>
      <c r="H207" s="4"/>
      <c r="I207" s="4"/>
      <c r="J207">
        <f t="shared" si="12"/>
        <v>0</v>
      </c>
    </row>
    <row r="208" spans="1:10" x14ac:dyDescent="0.3">
      <c r="A208" s="4"/>
      <c r="B208" s="4"/>
      <c r="C208" s="5"/>
      <c r="D208" s="6" t="str">
        <f>IF(B208="","",IFERROR(IF(VLOOKUP(B208,Configuración!$A$6:$B$15,2,FALSE)="","",VLOOKUP(B208,Configuración!$A$6:$B$15,2,FALSE)),""))</f>
        <v/>
      </c>
      <c r="E208" s="7" t="str">
        <f t="shared" si="10"/>
        <v/>
      </c>
      <c r="F208" s="8" t="str">
        <f t="shared" ca="1" si="11"/>
        <v/>
      </c>
      <c r="G208" s="6" t="str">
        <f>IF(A208="","",IF(E208="","Sin caducidad",IF(F208&lt;0,"Caducado",IF(F208&lt;=Configuración!$B$2,"Por caducar","Vigente"))))</f>
        <v/>
      </c>
      <c r="H208" s="4"/>
      <c r="I208" s="4"/>
      <c r="J208">
        <f t="shared" si="12"/>
        <v>0</v>
      </c>
    </row>
    <row r="209" spans="1:10" x14ac:dyDescent="0.3">
      <c r="A209" s="4"/>
      <c r="B209" s="4"/>
      <c r="C209" s="5"/>
      <c r="D209" s="6" t="str">
        <f>IF(B209="","",IFERROR(IF(VLOOKUP(B209,Configuración!$A$6:$B$15,2,FALSE)="","",VLOOKUP(B209,Configuración!$A$6:$B$15,2,FALSE)),""))</f>
        <v/>
      </c>
      <c r="E209" s="7" t="str">
        <f t="shared" si="10"/>
        <v/>
      </c>
      <c r="F209" s="8" t="str">
        <f t="shared" ca="1" si="11"/>
        <v/>
      </c>
      <c r="G209" s="6" t="str">
        <f>IF(A209="","",IF(E209="","Sin caducidad",IF(F209&lt;0,"Caducado",IF(F209&lt;=Configuración!$B$2,"Por caducar","Vigente"))))</f>
        <v/>
      </c>
      <c r="H209" s="4"/>
      <c r="I209" s="4"/>
      <c r="J209">
        <f t="shared" si="12"/>
        <v>0</v>
      </c>
    </row>
    <row r="210" spans="1:10" x14ac:dyDescent="0.3">
      <c r="A210" s="4"/>
      <c r="B210" s="4"/>
      <c r="C210" s="5"/>
      <c r="D210" s="6" t="str">
        <f>IF(B210="","",IFERROR(IF(VLOOKUP(B210,Configuración!$A$6:$B$15,2,FALSE)="","",VLOOKUP(B210,Configuración!$A$6:$B$15,2,FALSE)),""))</f>
        <v/>
      </c>
      <c r="E210" s="7" t="str">
        <f t="shared" si="10"/>
        <v/>
      </c>
      <c r="F210" s="8" t="str">
        <f t="shared" ca="1" si="11"/>
        <v/>
      </c>
      <c r="G210" s="6" t="str">
        <f>IF(A210="","",IF(E210="","Sin caducidad",IF(F210&lt;0,"Caducado",IF(F210&lt;=Configuración!$B$2,"Por caducar","Vigente"))))</f>
        <v/>
      </c>
      <c r="H210" s="4"/>
      <c r="I210" s="4"/>
      <c r="J210">
        <f t="shared" si="12"/>
        <v>0</v>
      </c>
    </row>
    <row r="211" spans="1:10" x14ac:dyDescent="0.3">
      <c r="A211" s="4"/>
      <c r="B211" s="4"/>
      <c r="C211" s="5"/>
      <c r="D211" s="6" t="str">
        <f>IF(B211="","",IFERROR(IF(VLOOKUP(B211,Configuración!$A$6:$B$15,2,FALSE)="","",VLOOKUP(B211,Configuración!$A$6:$B$15,2,FALSE)),""))</f>
        <v/>
      </c>
      <c r="E211" s="7" t="str">
        <f t="shared" si="10"/>
        <v/>
      </c>
      <c r="F211" s="8" t="str">
        <f t="shared" ca="1" si="11"/>
        <v/>
      </c>
      <c r="G211" s="6" t="str">
        <f>IF(A211="","",IF(E211="","Sin caducidad",IF(F211&lt;0,"Caducado",IF(F211&lt;=Configuración!$B$2,"Por caducar","Vigente"))))</f>
        <v/>
      </c>
      <c r="H211" s="4"/>
      <c r="I211" s="4"/>
      <c r="J211">
        <f t="shared" si="12"/>
        <v>0</v>
      </c>
    </row>
    <row r="212" spans="1:10" x14ac:dyDescent="0.3">
      <c r="A212" s="4"/>
      <c r="B212" s="4"/>
      <c r="C212" s="5"/>
      <c r="D212" s="6" t="str">
        <f>IF(B212="","",IFERROR(IF(VLOOKUP(B212,Configuración!$A$6:$B$15,2,FALSE)="","",VLOOKUP(B212,Configuración!$A$6:$B$15,2,FALSE)),""))</f>
        <v/>
      </c>
      <c r="E212" s="7" t="str">
        <f t="shared" si="10"/>
        <v/>
      </c>
      <c r="F212" s="8" t="str">
        <f t="shared" ca="1" si="11"/>
        <v/>
      </c>
      <c r="G212" s="6" t="str">
        <f>IF(A212="","",IF(E212="","Sin caducidad",IF(F212&lt;0,"Caducado",IF(F212&lt;=Configuración!$B$2,"Por caducar","Vigente"))))</f>
        <v/>
      </c>
      <c r="H212" s="4"/>
      <c r="I212" s="4"/>
      <c r="J212">
        <f t="shared" si="12"/>
        <v>0</v>
      </c>
    </row>
    <row r="213" spans="1:10" x14ac:dyDescent="0.3">
      <c r="A213" s="4"/>
      <c r="B213" s="4"/>
      <c r="C213" s="5"/>
      <c r="D213" s="6" t="str">
        <f>IF(B213="","",IFERROR(IF(VLOOKUP(B213,Configuración!$A$6:$B$15,2,FALSE)="","",VLOOKUP(B213,Configuración!$A$6:$B$15,2,FALSE)),""))</f>
        <v/>
      </c>
      <c r="E213" s="7" t="str">
        <f t="shared" si="10"/>
        <v/>
      </c>
      <c r="F213" s="8" t="str">
        <f t="shared" ca="1" si="11"/>
        <v/>
      </c>
      <c r="G213" s="6" t="str">
        <f>IF(A213="","",IF(E213="","Sin caducidad",IF(F213&lt;0,"Caducado",IF(F213&lt;=Configuración!$B$2,"Por caducar","Vigente"))))</f>
        <v/>
      </c>
      <c r="H213" s="4"/>
      <c r="I213" s="4"/>
      <c r="J213">
        <f t="shared" si="12"/>
        <v>0</v>
      </c>
    </row>
    <row r="214" spans="1:10" x14ac:dyDescent="0.3">
      <c r="A214" s="4"/>
      <c r="B214" s="4"/>
      <c r="C214" s="5"/>
      <c r="D214" s="6" t="str">
        <f>IF(B214="","",IFERROR(IF(VLOOKUP(B214,Configuración!$A$6:$B$15,2,FALSE)="","",VLOOKUP(B214,Configuración!$A$6:$B$15,2,FALSE)),""))</f>
        <v/>
      </c>
      <c r="E214" s="7" t="str">
        <f t="shared" si="10"/>
        <v/>
      </c>
      <c r="F214" s="8" t="str">
        <f t="shared" ca="1" si="11"/>
        <v/>
      </c>
      <c r="G214" s="6" t="str">
        <f>IF(A214="","",IF(E214="","Sin caducidad",IF(F214&lt;0,"Caducado",IF(F214&lt;=Configuración!$B$2,"Por caducar","Vigente"))))</f>
        <v/>
      </c>
      <c r="H214" s="4"/>
      <c r="I214" s="4"/>
      <c r="J214">
        <f t="shared" si="12"/>
        <v>0</v>
      </c>
    </row>
    <row r="215" spans="1:10" x14ac:dyDescent="0.3">
      <c r="A215" s="4"/>
      <c r="B215" s="4"/>
      <c r="C215" s="5"/>
      <c r="D215" s="6" t="str">
        <f>IF(B215="","",IFERROR(IF(VLOOKUP(B215,Configuración!$A$6:$B$15,2,FALSE)="","",VLOOKUP(B215,Configuración!$A$6:$B$15,2,FALSE)),""))</f>
        <v/>
      </c>
      <c r="E215" s="7" t="str">
        <f t="shared" si="10"/>
        <v/>
      </c>
      <c r="F215" s="8" t="str">
        <f t="shared" ca="1" si="11"/>
        <v/>
      </c>
      <c r="G215" s="6" t="str">
        <f>IF(A215="","",IF(E215="","Sin caducidad",IF(F215&lt;0,"Caducado",IF(F215&lt;=Configuración!$B$2,"Por caducar","Vigente"))))</f>
        <v/>
      </c>
      <c r="H215" s="4"/>
      <c r="I215" s="4"/>
      <c r="J215">
        <f t="shared" si="12"/>
        <v>0</v>
      </c>
    </row>
    <row r="216" spans="1:10" x14ac:dyDescent="0.3">
      <c r="A216" s="4"/>
      <c r="B216" s="4"/>
      <c r="C216" s="5"/>
      <c r="D216" s="6" t="str">
        <f>IF(B216="","",IFERROR(IF(VLOOKUP(B216,Configuración!$A$6:$B$15,2,FALSE)="","",VLOOKUP(B216,Configuración!$A$6:$B$15,2,FALSE)),""))</f>
        <v/>
      </c>
      <c r="E216" s="7" t="str">
        <f t="shared" si="10"/>
        <v/>
      </c>
      <c r="F216" s="8" t="str">
        <f t="shared" ca="1" si="11"/>
        <v/>
      </c>
      <c r="G216" s="6" t="str">
        <f>IF(A216="","",IF(E216="","Sin caducidad",IF(F216&lt;0,"Caducado",IF(F216&lt;=Configuración!$B$2,"Por caducar","Vigente"))))</f>
        <v/>
      </c>
      <c r="H216" s="4"/>
      <c r="I216" s="4"/>
      <c r="J216">
        <f t="shared" si="12"/>
        <v>0</v>
      </c>
    </row>
    <row r="217" spans="1:10" x14ac:dyDescent="0.3">
      <c r="A217" s="4"/>
      <c r="B217" s="4"/>
      <c r="C217" s="5"/>
      <c r="D217" s="6" t="str">
        <f>IF(B217="","",IFERROR(IF(VLOOKUP(B217,Configuración!$A$6:$B$15,2,FALSE)="","",VLOOKUP(B217,Configuración!$A$6:$B$15,2,FALSE)),""))</f>
        <v/>
      </c>
      <c r="E217" s="7" t="str">
        <f t="shared" si="10"/>
        <v/>
      </c>
      <c r="F217" s="8" t="str">
        <f t="shared" ca="1" si="11"/>
        <v/>
      </c>
      <c r="G217" s="6" t="str">
        <f>IF(A217="","",IF(E217="","Sin caducidad",IF(F217&lt;0,"Caducado",IF(F217&lt;=Configuración!$B$2,"Por caducar","Vigente"))))</f>
        <v/>
      </c>
      <c r="H217" s="4"/>
      <c r="I217" s="4"/>
      <c r="J217">
        <f t="shared" si="12"/>
        <v>0</v>
      </c>
    </row>
    <row r="218" spans="1:10" x14ac:dyDescent="0.3">
      <c r="A218" s="4"/>
      <c r="B218" s="4"/>
      <c r="C218" s="5"/>
      <c r="D218" s="6" t="str">
        <f>IF(B218="","",IFERROR(IF(VLOOKUP(B218,Configuración!$A$6:$B$15,2,FALSE)="","",VLOOKUP(B218,Configuración!$A$6:$B$15,2,FALSE)),""))</f>
        <v/>
      </c>
      <c r="E218" s="7" t="str">
        <f t="shared" si="10"/>
        <v/>
      </c>
      <c r="F218" s="8" t="str">
        <f t="shared" ca="1" si="11"/>
        <v/>
      </c>
      <c r="G218" s="6" t="str">
        <f>IF(A218="","",IF(E218="","Sin caducidad",IF(F218&lt;0,"Caducado",IF(F218&lt;=Configuración!$B$2,"Por caducar","Vigente"))))</f>
        <v/>
      </c>
      <c r="H218" s="4"/>
      <c r="I218" s="4"/>
      <c r="J218">
        <f t="shared" si="12"/>
        <v>0</v>
      </c>
    </row>
    <row r="219" spans="1:10" x14ac:dyDescent="0.3">
      <c r="A219" s="4"/>
      <c r="B219" s="4"/>
      <c r="C219" s="5"/>
      <c r="D219" s="6" t="str">
        <f>IF(B219="","",IFERROR(IF(VLOOKUP(B219,Configuración!$A$6:$B$15,2,FALSE)="","",VLOOKUP(B219,Configuración!$A$6:$B$15,2,FALSE)),""))</f>
        <v/>
      </c>
      <c r="E219" s="7" t="str">
        <f t="shared" ref="E219:E282" si="13">IF(OR(C219="",D219=""),"",EDATE(C219,D219))</f>
        <v/>
      </c>
      <c r="F219" s="8" t="str">
        <f t="shared" ca="1" si="11"/>
        <v/>
      </c>
      <c r="G219" s="6" t="str">
        <f>IF(A219="","",IF(E219="","Sin caducidad",IF(F219&lt;0,"Caducado",IF(F219&lt;=Configuración!$B$2,"Por caducar","Vigente"))))</f>
        <v/>
      </c>
      <c r="H219" s="4"/>
      <c r="I219" s="4"/>
      <c r="J219">
        <f t="shared" si="12"/>
        <v>0</v>
      </c>
    </row>
    <row r="220" spans="1:10" x14ac:dyDescent="0.3">
      <c r="A220" s="4"/>
      <c r="B220" s="4"/>
      <c r="C220" s="5"/>
      <c r="D220" s="6" t="str">
        <f>IF(B220="","",IFERROR(IF(VLOOKUP(B220,Configuración!$A$6:$B$15,2,FALSE)="","",VLOOKUP(B220,Configuración!$A$6:$B$15,2,FALSE)),""))</f>
        <v/>
      </c>
      <c r="E220" s="7" t="str">
        <f t="shared" si="13"/>
        <v/>
      </c>
      <c r="F220" s="8" t="str">
        <f t="shared" ca="1" si="11"/>
        <v/>
      </c>
      <c r="G220" s="6" t="str">
        <f>IF(A220="","",IF(E220="","Sin caducidad",IF(F220&lt;0,"Caducado",IF(F220&lt;=Configuración!$B$2,"Por caducar","Vigente"))))</f>
        <v/>
      </c>
      <c r="H220" s="4"/>
      <c r="I220" s="4"/>
      <c r="J220">
        <f t="shared" si="12"/>
        <v>0</v>
      </c>
    </row>
    <row r="221" spans="1:10" x14ac:dyDescent="0.3">
      <c r="A221" s="4"/>
      <c r="B221" s="4"/>
      <c r="C221" s="5"/>
      <c r="D221" s="6" t="str">
        <f>IF(B221="","",IFERROR(IF(VLOOKUP(B221,Configuración!$A$6:$B$15,2,FALSE)="","",VLOOKUP(B221,Configuración!$A$6:$B$15,2,FALSE)),""))</f>
        <v/>
      </c>
      <c r="E221" s="7" t="str">
        <f t="shared" si="13"/>
        <v/>
      </c>
      <c r="F221" s="8" t="str">
        <f t="shared" ca="1" si="11"/>
        <v/>
      </c>
      <c r="G221" s="6" t="str">
        <f>IF(A221="","",IF(E221="","Sin caducidad",IF(F221&lt;0,"Caducado",IF(F221&lt;=Configuración!$B$2,"Por caducar","Vigente"))))</f>
        <v/>
      </c>
      <c r="H221" s="4"/>
      <c r="I221" s="4"/>
      <c r="J221">
        <f t="shared" si="12"/>
        <v>0</v>
      </c>
    </row>
    <row r="222" spans="1:10" x14ac:dyDescent="0.3">
      <c r="A222" s="4"/>
      <c r="B222" s="4"/>
      <c r="C222" s="5"/>
      <c r="D222" s="6" t="str">
        <f>IF(B222="","",IFERROR(IF(VLOOKUP(B222,Configuración!$A$6:$B$15,2,FALSE)="","",VLOOKUP(B222,Configuración!$A$6:$B$15,2,FALSE)),""))</f>
        <v/>
      </c>
      <c r="E222" s="7" t="str">
        <f t="shared" si="13"/>
        <v/>
      </c>
      <c r="F222" s="8" t="str">
        <f t="shared" ca="1" si="11"/>
        <v/>
      </c>
      <c r="G222" s="6" t="str">
        <f>IF(A222="","",IF(E222="","Sin caducidad",IF(F222&lt;0,"Caducado",IF(F222&lt;=Configuración!$B$2,"Por caducar","Vigente"))))</f>
        <v/>
      </c>
      <c r="H222" s="4"/>
      <c r="I222" s="4"/>
      <c r="J222">
        <f t="shared" si="12"/>
        <v>0</v>
      </c>
    </row>
    <row r="223" spans="1:10" x14ac:dyDescent="0.3">
      <c r="A223" s="4"/>
      <c r="B223" s="4"/>
      <c r="C223" s="5"/>
      <c r="D223" s="6" t="str">
        <f>IF(B223="","",IFERROR(IF(VLOOKUP(B223,Configuración!$A$6:$B$15,2,FALSE)="","",VLOOKUP(B223,Configuración!$A$6:$B$15,2,FALSE)),""))</f>
        <v/>
      </c>
      <c r="E223" s="7" t="str">
        <f t="shared" si="13"/>
        <v/>
      </c>
      <c r="F223" s="8" t="str">
        <f t="shared" ca="1" si="11"/>
        <v/>
      </c>
      <c r="G223" s="6" t="str">
        <f>IF(A223="","",IF(E223="","Sin caducidad",IF(F223&lt;0,"Caducado",IF(F223&lt;=Configuración!$B$2,"Por caducar","Vigente"))))</f>
        <v/>
      </c>
      <c r="H223" s="4"/>
      <c r="I223" s="4"/>
      <c r="J223">
        <f t="shared" si="12"/>
        <v>0</v>
      </c>
    </row>
    <row r="224" spans="1:10" x14ac:dyDescent="0.3">
      <c r="A224" s="4"/>
      <c r="B224" s="4"/>
      <c r="C224" s="5"/>
      <c r="D224" s="6" t="str">
        <f>IF(B224="","",IFERROR(IF(VLOOKUP(B224,Configuración!$A$6:$B$15,2,FALSE)="","",VLOOKUP(B224,Configuración!$A$6:$B$15,2,FALSE)),""))</f>
        <v/>
      </c>
      <c r="E224" s="7" t="str">
        <f t="shared" si="13"/>
        <v/>
      </c>
      <c r="F224" s="8" t="str">
        <f t="shared" ca="1" si="11"/>
        <v/>
      </c>
      <c r="G224" s="6" t="str">
        <f>IF(A224="","",IF(E224="","Sin caducidad",IF(F224&lt;0,"Caducado",IF(F224&lt;=Configuración!$B$2,"Por caducar","Vigente"))))</f>
        <v/>
      </c>
      <c r="H224" s="4"/>
      <c r="I224" s="4"/>
      <c r="J224">
        <f t="shared" si="12"/>
        <v>0</v>
      </c>
    </row>
    <row r="225" spans="1:10" x14ac:dyDescent="0.3">
      <c r="A225" s="4"/>
      <c r="B225" s="4"/>
      <c r="C225" s="5"/>
      <c r="D225" s="6" t="str">
        <f>IF(B225="","",IFERROR(IF(VLOOKUP(B225,Configuración!$A$6:$B$15,2,FALSE)="","",VLOOKUP(B225,Configuración!$A$6:$B$15,2,FALSE)),""))</f>
        <v/>
      </c>
      <c r="E225" s="7" t="str">
        <f t="shared" si="13"/>
        <v/>
      </c>
      <c r="F225" s="8" t="str">
        <f t="shared" ca="1" si="11"/>
        <v/>
      </c>
      <c r="G225" s="6" t="str">
        <f>IF(A225="","",IF(E225="","Sin caducidad",IF(F225&lt;0,"Caducado",IF(F225&lt;=Configuración!$B$2,"Por caducar","Vigente"))))</f>
        <v/>
      </c>
      <c r="H225" s="4"/>
      <c r="I225" s="4"/>
      <c r="J225">
        <f t="shared" si="12"/>
        <v>0</v>
      </c>
    </row>
    <row r="226" spans="1:10" x14ac:dyDescent="0.3">
      <c r="A226" s="4"/>
      <c r="B226" s="4"/>
      <c r="C226" s="5"/>
      <c r="D226" s="6" t="str">
        <f>IF(B226="","",IFERROR(IF(VLOOKUP(B226,Configuración!$A$6:$B$15,2,FALSE)="","",VLOOKUP(B226,Configuración!$A$6:$B$15,2,FALSE)),""))</f>
        <v/>
      </c>
      <c r="E226" s="7" t="str">
        <f t="shared" si="13"/>
        <v/>
      </c>
      <c r="F226" s="8" t="str">
        <f t="shared" ca="1" si="11"/>
        <v/>
      </c>
      <c r="G226" s="6" t="str">
        <f>IF(A226="","",IF(E226="","Sin caducidad",IF(F226&lt;0,"Caducado",IF(F226&lt;=Configuración!$B$2,"Por caducar","Vigente"))))</f>
        <v/>
      </c>
      <c r="H226" s="4"/>
      <c r="I226" s="4"/>
      <c r="J226">
        <f t="shared" si="12"/>
        <v>0</v>
      </c>
    </row>
    <row r="227" spans="1:10" x14ac:dyDescent="0.3">
      <c r="A227" s="4"/>
      <c r="B227" s="4"/>
      <c r="C227" s="5"/>
      <c r="D227" s="6" t="str">
        <f>IF(B227="","",IFERROR(IF(VLOOKUP(B227,Configuración!$A$6:$B$15,2,FALSE)="","",VLOOKUP(B227,Configuración!$A$6:$B$15,2,FALSE)),""))</f>
        <v/>
      </c>
      <c r="E227" s="7" t="str">
        <f t="shared" si="13"/>
        <v/>
      </c>
      <c r="F227" s="8" t="str">
        <f t="shared" ca="1" si="11"/>
        <v/>
      </c>
      <c r="G227" s="6" t="str">
        <f>IF(A227="","",IF(E227="","Sin caducidad",IF(F227&lt;0,"Caducado",IF(F227&lt;=Configuración!$B$2,"Por caducar","Vigente"))))</f>
        <v/>
      </c>
      <c r="H227" s="4"/>
      <c r="I227" s="4"/>
      <c r="J227">
        <f t="shared" si="12"/>
        <v>0</v>
      </c>
    </row>
    <row r="228" spans="1:10" x14ac:dyDescent="0.3">
      <c r="A228" s="4"/>
      <c r="B228" s="4"/>
      <c r="C228" s="5"/>
      <c r="D228" s="6" t="str">
        <f>IF(B228="","",IFERROR(IF(VLOOKUP(B228,Configuración!$A$6:$B$15,2,FALSE)="","",VLOOKUP(B228,Configuración!$A$6:$B$15,2,FALSE)),""))</f>
        <v/>
      </c>
      <c r="E228" s="7" t="str">
        <f t="shared" si="13"/>
        <v/>
      </c>
      <c r="F228" s="8" t="str">
        <f t="shared" ca="1" si="11"/>
        <v/>
      </c>
      <c r="G228" s="6" t="str">
        <f>IF(A228="","",IF(E228="","Sin caducidad",IF(F228&lt;0,"Caducado",IF(F228&lt;=Configuración!$B$2,"Por caducar","Vigente"))))</f>
        <v/>
      </c>
      <c r="H228" s="4"/>
      <c r="I228" s="4"/>
      <c r="J228">
        <f t="shared" si="12"/>
        <v>0</v>
      </c>
    </row>
    <row r="229" spans="1:10" x14ac:dyDescent="0.3">
      <c r="A229" s="4"/>
      <c r="B229" s="4"/>
      <c r="C229" s="5"/>
      <c r="D229" s="6" t="str">
        <f>IF(B229="","",IFERROR(IF(VLOOKUP(B229,Configuración!$A$6:$B$15,2,FALSE)="","",VLOOKUP(B229,Configuración!$A$6:$B$15,2,FALSE)),""))</f>
        <v/>
      </c>
      <c r="E229" s="7" t="str">
        <f t="shared" si="13"/>
        <v/>
      </c>
      <c r="F229" s="8" t="str">
        <f t="shared" ca="1" si="11"/>
        <v/>
      </c>
      <c r="G229" s="6" t="str">
        <f>IF(A229="","",IF(E229="","Sin caducidad",IF(F229&lt;0,"Caducado",IF(F229&lt;=Configuración!$B$2,"Por caducar","Vigente"))))</f>
        <v/>
      </c>
      <c r="H229" s="4"/>
      <c r="I229" s="4"/>
      <c r="J229">
        <f t="shared" si="12"/>
        <v>0</v>
      </c>
    </row>
    <row r="230" spans="1:10" x14ac:dyDescent="0.3">
      <c r="A230" s="4"/>
      <c r="B230" s="4"/>
      <c r="C230" s="5"/>
      <c r="D230" s="6" t="str">
        <f>IF(B230="","",IFERROR(IF(VLOOKUP(B230,Configuración!$A$6:$B$15,2,FALSE)="","",VLOOKUP(B230,Configuración!$A$6:$B$15,2,FALSE)),""))</f>
        <v/>
      </c>
      <c r="E230" s="7" t="str">
        <f t="shared" si="13"/>
        <v/>
      </c>
      <c r="F230" s="8" t="str">
        <f t="shared" ca="1" si="11"/>
        <v/>
      </c>
      <c r="G230" s="6" t="str">
        <f>IF(A230="","",IF(E230="","Sin caducidad",IF(F230&lt;0,"Caducado",IF(F230&lt;=Configuración!$B$2,"Por caducar","Vigente"))))</f>
        <v/>
      </c>
      <c r="H230" s="4"/>
      <c r="I230" s="4"/>
      <c r="J230">
        <f t="shared" si="12"/>
        <v>0</v>
      </c>
    </row>
    <row r="231" spans="1:10" x14ac:dyDescent="0.3">
      <c r="A231" s="4"/>
      <c r="B231" s="4"/>
      <c r="C231" s="5"/>
      <c r="D231" s="6" t="str">
        <f>IF(B231="","",IFERROR(IF(VLOOKUP(B231,Configuración!$A$6:$B$15,2,FALSE)="","",VLOOKUP(B231,Configuración!$A$6:$B$15,2,FALSE)),""))</f>
        <v/>
      </c>
      <c r="E231" s="7" t="str">
        <f t="shared" si="13"/>
        <v/>
      </c>
      <c r="F231" s="8" t="str">
        <f t="shared" ca="1" si="11"/>
        <v/>
      </c>
      <c r="G231" s="6" t="str">
        <f>IF(A231="","",IF(E231="","Sin caducidad",IF(F231&lt;0,"Caducado",IF(F231&lt;=Configuración!$B$2,"Por caducar","Vigente"))))</f>
        <v/>
      </c>
      <c r="H231" s="4"/>
      <c r="I231" s="4"/>
      <c r="J231">
        <f t="shared" si="12"/>
        <v>0</v>
      </c>
    </row>
    <row r="232" spans="1:10" x14ac:dyDescent="0.3">
      <c r="A232" s="4"/>
      <c r="B232" s="4"/>
      <c r="C232" s="5"/>
      <c r="D232" s="6" t="str">
        <f>IF(B232="","",IFERROR(IF(VLOOKUP(B232,Configuración!$A$6:$B$15,2,FALSE)="","",VLOOKUP(B232,Configuración!$A$6:$B$15,2,FALSE)),""))</f>
        <v/>
      </c>
      <c r="E232" s="7" t="str">
        <f t="shared" si="13"/>
        <v/>
      </c>
      <c r="F232" s="8" t="str">
        <f t="shared" ca="1" si="11"/>
        <v/>
      </c>
      <c r="G232" s="6" t="str">
        <f>IF(A232="","",IF(E232="","Sin caducidad",IF(F232&lt;0,"Caducado",IF(F232&lt;=Configuración!$B$2,"Por caducar","Vigente"))))</f>
        <v/>
      </c>
      <c r="H232" s="4"/>
      <c r="I232" s="4"/>
      <c r="J232">
        <f t="shared" si="12"/>
        <v>0</v>
      </c>
    </row>
    <row r="233" spans="1:10" x14ac:dyDescent="0.3">
      <c r="A233" s="4"/>
      <c r="B233" s="4"/>
      <c r="C233" s="5"/>
      <c r="D233" s="6" t="str">
        <f>IF(B233="","",IFERROR(IF(VLOOKUP(B233,Configuración!$A$6:$B$15,2,FALSE)="","",VLOOKUP(B233,Configuración!$A$6:$B$15,2,FALSE)),""))</f>
        <v/>
      </c>
      <c r="E233" s="7" t="str">
        <f t="shared" si="13"/>
        <v/>
      </c>
      <c r="F233" s="8" t="str">
        <f t="shared" ca="1" si="11"/>
        <v/>
      </c>
      <c r="G233" s="6" t="str">
        <f>IF(A233="","",IF(E233="","Sin caducidad",IF(F233&lt;0,"Caducado",IF(F233&lt;=Configuración!$B$2,"Por caducar","Vigente"))))</f>
        <v/>
      </c>
      <c r="H233" s="4"/>
      <c r="I233" s="4"/>
      <c r="J233">
        <f t="shared" si="12"/>
        <v>0</v>
      </c>
    </row>
    <row r="234" spans="1:10" x14ac:dyDescent="0.3">
      <c r="A234" s="4"/>
      <c r="B234" s="4"/>
      <c r="C234" s="5"/>
      <c r="D234" s="6" t="str">
        <f>IF(B234="","",IFERROR(IF(VLOOKUP(B234,Configuración!$A$6:$B$15,2,FALSE)="","",VLOOKUP(B234,Configuración!$A$6:$B$15,2,FALSE)),""))</f>
        <v/>
      </c>
      <c r="E234" s="7" t="str">
        <f t="shared" si="13"/>
        <v/>
      </c>
      <c r="F234" s="8" t="str">
        <f t="shared" ca="1" si="11"/>
        <v/>
      </c>
      <c r="G234" s="6" t="str">
        <f>IF(A234="","",IF(E234="","Sin caducidad",IF(F234&lt;0,"Caducado",IF(F234&lt;=Configuración!$B$2,"Por caducar","Vigente"))))</f>
        <v/>
      </c>
      <c r="H234" s="4"/>
      <c r="I234" s="4"/>
      <c r="J234">
        <f t="shared" si="12"/>
        <v>0</v>
      </c>
    </row>
    <row r="235" spans="1:10" x14ac:dyDescent="0.3">
      <c r="A235" s="4"/>
      <c r="B235" s="4"/>
      <c r="C235" s="5"/>
      <c r="D235" s="6" t="str">
        <f>IF(B235="","",IFERROR(IF(VLOOKUP(B235,Configuración!$A$6:$B$15,2,FALSE)="","",VLOOKUP(B235,Configuración!$A$6:$B$15,2,FALSE)),""))</f>
        <v/>
      </c>
      <c r="E235" s="7" t="str">
        <f t="shared" si="13"/>
        <v/>
      </c>
      <c r="F235" s="8" t="str">
        <f t="shared" ca="1" si="11"/>
        <v/>
      </c>
      <c r="G235" s="6" t="str">
        <f>IF(A235="","",IF(E235="","Sin caducidad",IF(F235&lt;0,"Caducado",IF(F235&lt;=Configuración!$B$2,"Por caducar","Vigente"))))</f>
        <v/>
      </c>
      <c r="H235" s="4"/>
      <c r="I235" s="4"/>
      <c r="J235">
        <f t="shared" si="12"/>
        <v>0</v>
      </c>
    </row>
    <row r="236" spans="1:10" x14ac:dyDescent="0.3">
      <c r="A236" s="4"/>
      <c r="B236" s="4"/>
      <c r="C236" s="5"/>
      <c r="D236" s="6" t="str">
        <f>IF(B236="","",IFERROR(IF(VLOOKUP(B236,Configuración!$A$6:$B$15,2,FALSE)="","",VLOOKUP(B236,Configuración!$A$6:$B$15,2,FALSE)),""))</f>
        <v/>
      </c>
      <c r="E236" s="7" t="str">
        <f t="shared" si="13"/>
        <v/>
      </c>
      <c r="F236" s="8" t="str">
        <f t="shared" ca="1" si="11"/>
        <v/>
      </c>
      <c r="G236" s="6" t="str">
        <f>IF(A236="","",IF(E236="","Sin caducidad",IF(F236&lt;0,"Caducado",IF(F236&lt;=Configuración!$B$2,"Por caducar","Vigente"))))</f>
        <v/>
      </c>
      <c r="H236" s="4"/>
      <c r="I236" s="4"/>
      <c r="J236">
        <f t="shared" si="12"/>
        <v>0</v>
      </c>
    </row>
    <row r="237" spans="1:10" x14ac:dyDescent="0.3">
      <c r="A237" s="4"/>
      <c r="B237" s="4"/>
      <c r="C237" s="5"/>
      <c r="D237" s="6" t="str">
        <f>IF(B237="","",IFERROR(IF(VLOOKUP(B237,Configuración!$A$6:$B$15,2,FALSE)="","",VLOOKUP(B237,Configuración!$A$6:$B$15,2,FALSE)),""))</f>
        <v/>
      </c>
      <c r="E237" s="7" t="str">
        <f t="shared" si="13"/>
        <v/>
      </c>
      <c r="F237" s="8" t="str">
        <f t="shared" ca="1" si="11"/>
        <v/>
      </c>
      <c r="G237" s="6" t="str">
        <f>IF(A237="","",IF(E237="","Sin caducidad",IF(F237&lt;0,"Caducado",IF(F237&lt;=Configuración!$B$2,"Por caducar","Vigente"))))</f>
        <v/>
      </c>
      <c r="H237" s="4"/>
      <c r="I237" s="4"/>
      <c r="J237">
        <f t="shared" si="12"/>
        <v>0</v>
      </c>
    </row>
    <row r="238" spans="1:10" x14ac:dyDescent="0.3">
      <c r="A238" s="4"/>
      <c r="B238" s="4"/>
      <c r="C238" s="5"/>
      <c r="D238" s="6" t="str">
        <f>IF(B238="","",IFERROR(IF(VLOOKUP(B238,Configuración!$A$6:$B$15,2,FALSE)="","",VLOOKUP(B238,Configuración!$A$6:$B$15,2,FALSE)),""))</f>
        <v/>
      </c>
      <c r="E238" s="7" t="str">
        <f t="shared" si="13"/>
        <v/>
      </c>
      <c r="F238" s="8" t="str">
        <f t="shared" ca="1" si="11"/>
        <v/>
      </c>
      <c r="G238" s="6" t="str">
        <f>IF(A238="","",IF(E238="","Sin caducidad",IF(F238&lt;0,"Caducado",IF(F238&lt;=Configuración!$B$2,"Por caducar","Vigente"))))</f>
        <v/>
      </c>
      <c r="H238" s="4"/>
      <c r="I238" s="4"/>
      <c r="J238">
        <f t="shared" si="12"/>
        <v>0</v>
      </c>
    </row>
    <row r="239" spans="1:10" x14ac:dyDescent="0.3">
      <c r="A239" s="4"/>
      <c r="B239" s="4"/>
      <c r="C239" s="5"/>
      <c r="D239" s="6" t="str">
        <f>IF(B239="","",IFERROR(IF(VLOOKUP(B239,Configuración!$A$6:$B$15,2,FALSE)="","",VLOOKUP(B239,Configuración!$A$6:$B$15,2,FALSE)),""))</f>
        <v/>
      </c>
      <c r="E239" s="7" t="str">
        <f t="shared" si="13"/>
        <v/>
      </c>
      <c r="F239" s="8" t="str">
        <f t="shared" ca="1" si="11"/>
        <v/>
      </c>
      <c r="G239" s="6" t="str">
        <f>IF(A239="","",IF(E239="","Sin caducidad",IF(F239&lt;0,"Caducado",IF(F239&lt;=Configuración!$B$2,"Por caducar","Vigente"))))</f>
        <v/>
      </c>
      <c r="H239" s="4"/>
      <c r="I239" s="4"/>
      <c r="J239">
        <f t="shared" si="12"/>
        <v>0</v>
      </c>
    </row>
    <row r="240" spans="1:10" x14ac:dyDescent="0.3">
      <c r="A240" s="4"/>
      <c r="B240" s="4"/>
      <c r="C240" s="5"/>
      <c r="D240" s="6" t="str">
        <f>IF(B240="","",IFERROR(IF(VLOOKUP(B240,Configuración!$A$6:$B$15,2,FALSE)="","",VLOOKUP(B240,Configuración!$A$6:$B$15,2,FALSE)),""))</f>
        <v/>
      </c>
      <c r="E240" s="7" t="str">
        <f t="shared" si="13"/>
        <v/>
      </c>
      <c r="F240" s="8" t="str">
        <f t="shared" ca="1" si="11"/>
        <v/>
      </c>
      <c r="G240" s="6" t="str">
        <f>IF(A240="","",IF(E240="","Sin caducidad",IF(F240&lt;0,"Caducado",IF(F240&lt;=Configuración!$B$2,"Por caducar","Vigente"))))</f>
        <v/>
      </c>
      <c r="H240" s="4"/>
      <c r="I240" s="4"/>
      <c r="J240">
        <f t="shared" si="12"/>
        <v>0</v>
      </c>
    </row>
    <row r="241" spans="1:10" x14ac:dyDescent="0.3">
      <c r="A241" s="4"/>
      <c r="B241" s="4"/>
      <c r="C241" s="5"/>
      <c r="D241" s="6" t="str">
        <f>IF(B241="","",IFERROR(IF(VLOOKUP(B241,Configuración!$A$6:$B$15,2,FALSE)="","",VLOOKUP(B241,Configuración!$A$6:$B$15,2,FALSE)),""))</f>
        <v/>
      </c>
      <c r="E241" s="7" t="str">
        <f t="shared" si="13"/>
        <v/>
      </c>
      <c r="F241" s="8" t="str">
        <f t="shared" ca="1" si="11"/>
        <v/>
      </c>
      <c r="G241" s="6" t="str">
        <f>IF(A241="","",IF(E241="","Sin caducidad",IF(F241&lt;0,"Caducado",IF(F241&lt;=Configuración!$B$2,"Por caducar","Vigente"))))</f>
        <v/>
      </c>
      <c r="H241" s="4"/>
      <c r="I241" s="4"/>
      <c r="J241">
        <f t="shared" si="12"/>
        <v>0</v>
      </c>
    </row>
    <row r="242" spans="1:10" x14ac:dyDescent="0.3">
      <c r="A242" s="4"/>
      <c r="B242" s="4"/>
      <c r="C242" s="5"/>
      <c r="D242" s="6" t="str">
        <f>IF(B242="","",IFERROR(IF(VLOOKUP(B242,Configuración!$A$6:$B$15,2,FALSE)="","",VLOOKUP(B242,Configuración!$A$6:$B$15,2,FALSE)),""))</f>
        <v/>
      </c>
      <c r="E242" s="7" t="str">
        <f t="shared" si="13"/>
        <v/>
      </c>
      <c r="F242" s="8" t="str">
        <f t="shared" ca="1" si="11"/>
        <v/>
      </c>
      <c r="G242" s="6" t="str">
        <f>IF(A242="","",IF(E242="","Sin caducidad",IF(F242&lt;0,"Caducado",IF(F242&lt;=Configuración!$B$2,"Por caducar","Vigente"))))</f>
        <v/>
      </c>
      <c r="H242" s="4"/>
      <c r="I242" s="4"/>
      <c r="J242">
        <f t="shared" si="12"/>
        <v>0</v>
      </c>
    </row>
    <row r="243" spans="1:10" x14ac:dyDescent="0.3">
      <c r="A243" s="4"/>
      <c r="B243" s="4"/>
      <c r="C243" s="5"/>
      <c r="D243" s="6" t="str">
        <f>IF(B243="","",IFERROR(IF(VLOOKUP(B243,Configuración!$A$6:$B$15,2,FALSE)="","",VLOOKUP(B243,Configuración!$A$6:$B$15,2,FALSE)),""))</f>
        <v/>
      </c>
      <c r="E243" s="7" t="str">
        <f t="shared" si="13"/>
        <v/>
      </c>
      <c r="F243" s="8" t="str">
        <f t="shared" ca="1" si="11"/>
        <v/>
      </c>
      <c r="G243" s="6" t="str">
        <f>IF(A243="","",IF(E243="","Sin caducidad",IF(F243&lt;0,"Caducado",IF(F243&lt;=Configuración!$B$2,"Por caducar","Vigente"))))</f>
        <v/>
      </c>
      <c r="H243" s="4"/>
      <c r="I243" s="4"/>
      <c r="J243">
        <f t="shared" si="12"/>
        <v>0</v>
      </c>
    </row>
    <row r="244" spans="1:10" x14ac:dyDescent="0.3">
      <c r="A244" s="4"/>
      <c r="B244" s="4"/>
      <c r="C244" s="5"/>
      <c r="D244" s="6" t="str">
        <f>IF(B244="","",IFERROR(IF(VLOOKUP(B244,Configuración!$A$6:$B$15,2,FALSE)="","",VLOOKUP(B244,Configuración!$A$6:$B$15,2,FALSE)),""))</f>
        <v/>
      </c>
      <c r="E244" s="7" t="str">
        <f t="shared" si="13"/>
        <v/>
      </c>
      <c r="F244" s="8" t="str">
        <f t="shared" ca="1" si="11"/>
        <v/>
      </c>
      <c r="G244" s="6" t="str">
        <f>IF(A244="","",IF(E244="","Sin caducidad",IF(F244&lt;0,"Caducado",IF(F244&lt;=Configuración!$B$2,"Por caducar","Vigente"))))</f>
        <v/>
      </c>
      <c r="H244" s="4"/>
      <c r="I244" s="4"/>
      <c r="J244">
        <f t="shared" si="12"/>
        <v>0</v>
      </c>
    </row>
    <row r="245" spans="1:10" x14ac:dyDescent="0.3">
      <c r="A245" s="4"/>
      <c r="B245" s="4"/>
      <c r="C245" s="5"/>
      <c r="D245" s="6" t="str">
        <f>IF(B245="","",IFERROR(IF(VLOOKUP(B245,Configuración!$A$6:$B$15,2,FALSE)="","",VLOOKUP(B245,Configuración!$A$6:$B$15,2,FALSE)),""))</f>
        <v/>
      </c>
      <c r="E245" s="7" t="str">
        <f t="shared" si="13"/>
        <v/>
      </c>
      <c r="F245" s="8" t="str">
        <f t="shared" ca="1" si="11"/>
        <v/>
      </c>
      <c r="G245" s="6" t="str">
        <f>IF(A245="","",IF(E245="","Sin caducidad",IF(F245&lt;0,"Caducado",IF(F245&lt;=Configuración!$B$2,"Por caducar","Vigente"))))</f>
        <v/>
      </c>
      <c r="H245" s="4"/>
      <c r="I245" s="4"/>
      <c r="J245">
        <f t="shared" si="12"/>
        <v>0</v>
      </c>
    </row>
    <row r="246" spans="1:10" x14ac:dyDescent="0.3">
      <c r="A246" s="4"/>
      <c r="B246" s="4"/>
      <c r="C246" s="5"/>
      <c r="D246" s="6" t="str">
        <f>IF(B246="","",IFERROR(IF(VLOOKUP(B246,Configuración!$A$6:$B$15,2,FALSE)="","",VLOOKUP(B246,Configuración!$A$6:$B$15,2,FALSE)),""))</f>
        <v/>
      </c>
      <c r="E246" s="7" t="str">
        <f t="shared" si="13"/>
        <v/>
      </c>
      <c r="F246" s="8" t="str">
        <f t="shared" ca="1" si="11"/>
        <v/>
      </c>
      <c r="G246" s="6" t="str">
        <f>IF(A246="","",IF(E246="","Sin caducidad",IF(F246&lt;0,"Caducado",IF(F246&lt;=Configuración!$B$2,"Por caducar","Vigente"))))</f>
        <v/>
      </c>
      <c r="H246" s="4"/>
      <c r="I246" s="4"/>
      <c r="J246">
        <f t="shared" si="12"/>
        <v>0</v>
      </c>
    </row>
    <row r="247" spans="1:10" x14ac:dyDescent="0.3">
      <c r="A247" s="4"/>
      <c r="B247" s="4"/>
      <c r="C247" s="5"/>
      <c r="D247" s="6" t="str">
        <f>IF(B247="","",IFERROR(IF(VLOOKUP(B247,Configuración!$A$6:$B$15,2,FALSE)="","",VLOOKUP(B247,Configuración!$A$6:$B$15,2,FALSE)),""))</f>
        <v/>
      </c>
      <c r="E247" s="7" t="str">
        <f t="shared" si="13"/>
        <v/>
      </c>
      <c r="F247" s="8" t="str">
        <f t="shared" ca="1" si="11"/>
        <v/>
      </c>
      <c r="G247" s="6" t="str">
        <f>IF(A247="","",IF(E247="","Sin caducidad",IF(F247&lt;0,"Caducado",IF(F247&lt;=Configuración!$B$2,"Por caducar","Vigente"))))</f>
        <v/>
      </c>
      <c r="H247" s="4"/>
      <c r="I247" s="4"/>
      <c r="J247">
        <f t="shared" si="12"/>
        <v>0</v>
      </c>
    </row>
    <row r="248" spans="1:10" x14ac:dyDescent="0.3">
      <c r="A248" s="4"/>
      <c r="B248" s="4"/>
      <c r="C248" s="5"/>
      <c r="D248" s="6" t="str">
        <f>IF(B248="","",IFERROR(IF(VLOOKUP(B248,Configuración!$A$6:$B$15,2,FALSE)="","",VLOOKUP(B248,Configuración!$A$6:$B$15,2,FALSE)),""))</f>
        <v/>
      </c>
      <c r="E248" s="7" t="str">
        <f t="shared" si="13"/>
        <v/>
      </c>
      <c r="F248" s="8" t="str">
        <f t="shared" ca="1" si="11"/>
        <v/>
      </c>
      <c r="G248" s="6" t="str">
        <f>IF(A248="","",IF(E248="","Sin caducidad",IF(F248&lt;0,"Caducado",IF(F248&lt;=Configuración!$B$2,"Por caducar","Vigente"))))</f>
        <v/>
      </c>
      <c r="H248" s="4"/>
      <c r="I248" s="4"/>
      <c r="J248">
        <f t="shared" si="12"/>
        <v>0</v>
      </c>
    </row>
    <row r="249" spans="1:10" x14ac:dyDescent="0.3">
      <c r="A249" s="4"/>
      <c r="B249" s="4"/>
      <c r="C249" s="5"/>
      <c r="D249" s="6" t="str">
        <f>IF(B249="","",IFERROR(IF(VLOOKUP(B249,Configuración!$A$6:$B$15,2,FALSE)="","",VLOOKUP(B249,Configuración!$A$6:$B$15,2,FALSE)),""))</f>
        <v/>
      </c>
      <c r="E249" s="7" t="str">
        <f t="shared" si="13"/>
        <v/>
      </c>
      <c r="F249" s="8" t="str">
        <f t="shared" ca="1" si="11"/>
        <v/>
      </c>
      <c r="G249" s="6" t="str">
        <f>IF(A249="","",IF(E249="","Sin caducidad",IF(F249&lt;0,"Caducado",IF(F249&lt;=Configuración!$B$2,"Por caducar","Vigente"))))</f>
        <v/>
      </c>
      <c r="H249" s="4"/>
      <c r="I249" s="4"/>
      <c r="J249">
        <f t="shared" si="12"/>
        <v>0</v>
      </c>
    </row>
    <row r="250" spans="1:10" x14ac:dyDescent="0.3">
      <c r="A250" s="4"/>
      <c r="B250" s="4"/>
      <c r="C250" s="5"/>
      <c r="D250" s="6" t="str">
        <f>IF(B250="","",IFERROR(IF(VLOOKUP(B250,Configuración!$A$6:$B$15,2,FALSE)="","",VLOOKUP(B250,Configuración!$A$6:$B$15,2,FALSE)),""))</f>
        <v/>
      </c>
      <c r="E250" s="7" t="str">
        <f t="shared" si="13"/>
        <v/>
      </c>
      <c r="F250" s="8" t="str">
        <f t="shared" ca="1" si="11"/>
        <v/>
      </c>
      <c r="G250" s="6" t="str">
        <f>IF(A250="","",IF(E250="","Sin caducidad",IF(F250&lt;0,"Caducado",IF(F250&lt;=Configuración!$B$2,"Por caducar","Vigente"))))</f>
        <v/>
      </c>
      <c r="H250" s="4"/>
      <c r="I250" s="4"/>
      <c r="J250">
        <f t="shared" si="12"/>
        <v>0</v>
      </c>
    </row>
    <row r="251" spans="1:10" x14ac:dyDescent="0.3">
      <c r="A251" s="4"/>
      <c r="B251" s="4"/>
      <c r="C251" s="5"/>
      <c r="D251" s="6" t="str">
        <f>IF(B251="","",IFERROR(IF(VLOOKUP(B251,Configuración!$A$6:$B$15,2,FALSE)="","",VLOOKUP(B251,Configuración!$A$6:$B$15,2,FALSE)),""))</f>
        <v/>
      </c>
      <c r="E251" s="7" t="str">
        <f t="shared" si="13"/>
        <v/>
      </c>
      <c r="F251" s="8" t="str">
        <f t="shared" ca="1" si="11"/>
        <v/>
      </c>
      <c r="G251" s="6" t="str">
        <f>IF(A251="","",IF(E251="","Sin caducidad",IF(F251&lt;0,"Caducado",IF(F251&lt;=Configuración!$B$2,"Por caducar","Vigente"))))</f>
        <v/>
      </c>
      <c r="H251" s="4"/>
      <c r="I251" s="4"/>
      <c r="J251">
        <f t="shared" si="12"/>
        <v>0</v>
      </c>
    </row>
    <row r="252" spans="1:10" x14ac:dyDescent="0.3">
      <c r="A252" s="4"/>
      <c r="B252" s="4"/>
      <c r="C252" s="5"/>
      <c r="D252" s="6" t="str">
        <f>IF(B252="","",IFERROR(IF(VLOOKUP(B252,Configuración!$A$6:$B$15,2,FALSE)="","",VLOOKUP(B252,Configuración!$A$6:$B$15,2,FALSE)),""))</f>
        <v/>
      </c>
      <c r="E252" s="7" t="str">
        <f t="shared" si="13"/>
        <v/>
      </c>
      <c r="F252" s="8" t="str">
        <f t="shared" ca="1" si="11"/>
        <v/>
      </c>
      <c r="G252" s="6" t="str">
        <f>IF(A252="","",IF(E252="","Sin caducidad",IF(F252&lt;0,"Caducado",IF(F252&lt;=Configuración!$B$2,"Por caducar","Vigente"))))</f>
        <v/>
      </c>
      <c r="H252" s="4"/>
      <c r="I252" s="4"/>
      <c r="J252">
        <f t="shared" si="12"/>
        <v>0</v>
      </c>
    </row>
    <row r="253" spans="1:10" x14ac:dyDescent="0.3">
      <c r="A253" s="4"/>
      <c r="B253" s="4"/>
      <c r="C253" s="5"/>
      <c r="D253" s="6" t="str">
        <f>IF(B253="","",IFERROR(IF(VLOOKUP(B253,Configuración!$A$6:$B$15,2,FALSE)="","",VLOOKUP(B253,Configuración!$A$6:$B$15,2,FALSE)),""))</f>
        <v/>
      </c>
      <c r="E253" s="7" t="str">
        <f t="shared" si="13"/>
        <v/>
      </c>
      <c r="F253" s="8" t="str">
        <f t="shared" ca="1" si="11"/>
        <v/>
      </c>
      <c r="G253" s="6" t="str">
        <f>IF(A253="","",IF(E253="","Sin caducidad",IF(F253&lt;0,"Caducado",IF(F253&lt;=Configuración!$B$2,"Por caducar","Vigente"))))</f>
        <v/>
      </c>
      <c r="H253" s="4"/>
      <c r="I253" s="4"/>
      <c r="J253">
        <f t="shared" si="12"/>
        <v>0</v>
      </c>
    </row>
    <row r="254" spans="1:10" x14ac:dyDescent="0.3">
      <c r="A254" s="4"/>
      <c r="B254" s="4"/>
      <c r="C254" s="5"/>
      <c r="D254" s="6" t="str">
        <f>IF(B254="","",IFERROR(IF(VLOOKUP(B254,Configuración!$A$6:$B$15,2,FALSE)="","",VLOOKUP(B254,Configuración!$A$6:$B$15,2,FALSE)),""))</f>
        <v/>
      </c>
      <c r="E254" s="7" t="str">
        <f t="shared" si="13"/>
        <v/>
      </c>
      <c r="F254" s="8" t="str">
        <f t="shared" ca="1" si="11"/>
        <v/>
      </c>
      <c r="G254" s="6" t="str">
        <f>IF(A254="","",IF(E254="","Sin caducidad",IF(F254&lt;0,"Caducado",IF(F254&lt;=Configuración!$B$2,"Por caducar","Vigente"))))</f>
        <v/>
      </c>
      <c r="H254" s="4"/>
      <c r="I254" s="4"/>
      <c r="J254">
        <f t="shared" si="12"/>
        <v>0</v>
      </c>
    </row>
    <row r="255" spans="1:10" x14ac:dyDescent="0.3">
      <c r="A255" s="4"/>
      <c r="B255" s="4"/>
      <c r="C255" s="5"/>
      <c r="D255" s="6" t="str">
        <f>IF(B255="","",IFERROR(IF(VLOOKUP(B255,Configuración!$A$6:$B$15,2,FALSE)="","",VLOOKUP(B255,Configuración!$A$6:$B$15,2,FALSE)),""))</f>
        <v/>
      </c>
      <c r="E255" s="7" t="str">
        <f t="shared" si="13"/>
        <v/>
      </c>
      <c r="F255" s="8" t="str">
        <f t="shared" ca="1" si="11"/>
        <v/>
      </c>
      <c r="G255" s="6" t="str">
        <f>IF(A255="","",IF(E255="","Sin caducidad",IF(F255&lt;0,"Caducado",IF(F255&lt;=Configuración!$B$2,"Por caducar","Vigente"))))</f>
        <v/>
      </c>
      <c r="H255" s="4"/>
      <c r="I255" s="4"/>
      <c r="J255">
        <f t="shared" si="12"/>
        <v>0</v>
      </c>
    </row>
    <row r="256" spans="1:10" x14ac:dyDescent="0.3">
      <c r="A256" s="4"/>
      <c r="B256" s="4"/>
      <c r="C256" s="5"/>
      <c r="D256" s="6" t="str">
        <f>IF(B256="","",IFERROR(IF(VLOOKUP(B256,Configuración!$A$6:$B$15,2,FALSE)="","",VLOOKUP(B256,Configuración!$A$6:$B$15,2,FALSE)),""))</f>
        <v/>
      </c>
      <c r="E256" s="7" t="str">
        <f t="shared" si="13"/>
        <v/>
      </c>
      <c r="F256" s="8" t="str">
        <f t="shared" ca="1" si="11"/>
        <v/>
      </c>
      <c r="G256" s="6" t="str">
        <f>IF(A256="","",IF(E256="","Sin caducidad",IF(F256&lt;0,"Caducado",IF(F256&lt;=Configuración!$B$2,"Por caducar","Vigente"))))</f>
        <v/>
      </c>
      <c r="H256" s="4"/>
      <c r="I256" s="4"/>
      <c r="J256">
        <f t="shared" si="12"/>
        <v>0</v>
      </c>
    </row>
    <row r="257" spans="1:10" x14ac:dyDescent="0.3">
      <c r="A257" s="4"/>
      <c r="B257" s="4"/>
      <c r="C257" s="5"/>
      <c r="D257" s="6" t="str">
        <f>IF(B257="","",IFERROR(IF(VLOOKUP(B257,Configuración!$A$6:$B$15,2,FALSE)="","",VLOOKUP(B257,Configuración!$A$6:$B$15,2,FALSE)),""))</f>
        <v/>
      </c>
      <c r="E257" s="7" t="str">
        <f t="shared" si="13"/>
        <v/>
      </c>
      <c r="F257" s="8" t="str">
        <f t="shared" ca="1" si="11"/>
        <v/>
      </c>
      <c r="G257" s="6" t="str">
        <f>IF(A257="","",IF(E257="","Sin caducidad",IF(F257&lt;0,"Caducado",IF(F257&lt;=Configuración!$B$2,"Por caducar","Vigente"))))</f>
        <v/>
      </c>
      <c r="H257" s="4"/>
      <c r="I257" s="4"/>
      <c r="J257">
        <f t="shared" si="12"/>
        <v>0</v>
      </c>
    </row>
    <row r="258" spans="1:10" x14ac:dyDescent="0.3">
      <c r="A258" s="4"/>
      <c r="B258" s="4"/>
      <c r="C258" s="5"/>
      <c r="D258" s="6" t="str">
        <f>IF(B258="","",IFERROR(IF(VLOOKUP(B258,Configuración!$A$6:$B$15,2,FALSE)="","",VLOOKUP(B258,Configuración!$A$6:$B$15,2,FALSE)),""))</f>
        <v/>
      </c>
      <c r="E258" s="7" t="str">
        <f t="shared" si="13"/>
        <v/>
      </c>
      <c r="F258" s="8" t="str">
        <f t="shared" ref="F258:F321" ca="1" si="14">IF(E258="","",E258-TODAY())</f>
        <v/>
      </c>
      <c r="G258" s="6" t="str">
        <f>IF(A258="","",IF(E258="","Sin caducidad",IF(F258&lt;0,"Caducado",IF(F258&lt;=Configuración!$B$2,"Por caducar","Vigente"))))</f>
        <v/>
      </c>
      <c r="H258" s="4"/>
      <c r="I258" s="4"/>
      <c r="J258">
        <f t="shared" ref="J258:J321" si="15">IF(E258="",0,E258)</f>
        <v>0</v>
      </c>
    </row>
    <row r="259" spans="1:10" x14ac:dyDescent="0.3">
      <c r="A259" s="4"/>
      <c r="B259" s="4"/>
      <c r="C259" s="5"/>
      <c r="D259" s="6" t="str">
        <f>IF(B259="","",IFERROR(IF(VLOOKUP(B259,Configuración!$A$6:$B$15,2,FALSE)="","",VLOOKUP(B259,Configuración!$A$6:$B$15,2,FALSE)),""))</f>
        <v/>
      </c>
      <c r="E259" s="7" t="str">
        <f t="shared" si="13"/>
        <v/>
      </c>
      <c r="F259" s="8" t="str">
        <f t="shared" ca="1" si="14"/>
        <v/>
      </c>
      <c r="G259" s="6" t="str">
        <f>IF(A259="","",IF(E259="","Sin caducidad",IF(F259&lt;0,"Caducado",IF(F259&lt;=Configuración!$B$2,"Por caducar","Vigente"))))</f>
        <v/>
      </c>
      <c r="H259" s="4"/>
      <c r="I259" s="4"/>
      <c r="J259">
        <f t="shared" si="15"/>
        <v>0</v>
      </c>
    </row>
    <row r="260" spans="1:10" x14ac:dyDescent="0.3">
      <c r="A260" s="4"/>
      <c r="B260" s="4"/>
      <c r="C260" s="5"/>
      <c r="D260" s="6" t="str">
        <f>IF(B260="","",IFERROR(IF(VLOOKUP(B260,Configuración!$A$6:$B$15,2,FALSE)="","",VLOOKUP(B260,Configuración!$A$6:$B$15,2,FALSE)),""))</f>
        <v/>
      </c>
      <c r="E260" s="7" t="str">
        <f t="shared" si="13"/>
        <v/>
      </c>
      <c r="F260" s="8" t="str">
        <f t="shared" ca="1" si="14"/>
        <v/>
      </c>
      <c r="G260" s="6" t="str">
        <f>IF(A260="","",IF(E260="","Sin caducidad",IF(F260&lt;0,"Caducado",IF(F260&lt;=Configuración!$B$2,"Por caducar","Vigente"))))</f>
        <v/>
      </c>
      <c r="H260" s="4"/>
      <c r="I260" s="4"/>
      <c r="J260">
        <f t="shared" si="15"/>
        <v>0</v>
      </c>
    </row>
    <row r="261" spans="1:10" x14ac:dyDescent="0.3">
      <c r="A261" s="4"/>
      <c r="B261" s="4"/>
      <c r="C261" s="5"/>
      <c r="D261" s="6" t="str">
        <f>IF(B261="","",IFERROR(IF(VLOOKUP(B261,Configuración!$A$6:$B$15,2,FALSE)="","",VLOOKUP(B261,Configuración!$A$6:$B$15,2,FALSE)),""))</f>
        <v/>
      </c>
      <c r="E261" s="7" t="str">
        <f t="shared" si="13"/>
        <v/>
      </c>
      <c r="F261" s="8" t="str">
        <f t="shared" ca="1" si="14"/>
        <v/>
      </c>
      <c r="G261" s="6" t="str">
        <f>IF(A261="","",IF(E261="","Sin caducidad",IF(F261&lt;0,"Caducado",IF(F261&lt;=Configuración!$B$2,"Por caducar","Vigente"))))</f>
        <v/>
      </c>
      <c r="H261" s="4"/>
      <c r="I261" s="4"/>
      <c r="J261">
        <f t="shared" si="15"/>
        <v>0</v>
      </c>
    </row>
    <row r="262" spans="1:10" x14ac:dyDescent="0.3">
      <c r="A262" s="4"/>
      <c r="B262" s="4"/>
      <c r="C262" s="5"/>
      <c r="D262" s="6" t="str">
        <f>IF(B262="","",IFERROR(IF(VLOOKUP(B262,Configuración!$A$6:$B$15,2,FALSE)="","",VLOOKUP(B262,Configuración!$A$6:$B$15,2,FALSE)),""))</f>
        <v/>
      </c>
      <c r="E262" s="7" t="str">
        <f t="shared" si="13"/>
        <v/>
      </c>
      <c r="F262" s="8" t="str">
        <f t="shared" ca="1" si="14"/>
        <v/>
      </c>
      <c r="G262" s="6" t="str">
        <f>IF(A262="","",IF(E262="","Sin caducidad",IF(F262&lt;0,"Caducado",IF(F262&lt;=Configuración!$B$2,"Por caducar","Vigente"))))</f>
        <v/>
      </c>
      <c r="H262" s="4"/>
      <c r="I262" s="4"/>
      <c r="J262">
        <f t="shared" si="15"/>
        <v>0</v>
      </c>
    </row>
    <row r="263" spans="1:10" x14ac:dyDescent="0.3">
      <c r="A263" s="4"/>
      <c r="B263" s="4"/>
      <c r="C263" s="5"/>
      <c r="D263" s="6" t="str">
        <f>IF(B263="","",IFERROR(IF(VLOOKUP(B263,Configuración!$A$6:$B$15,2,FALSE)="","",VLOOKUP(B263,Configuración!$A$6:$B$15,2,FALSE)),""))</f>
        <v/>
      </c>
      <c r="E263" s="7" t="str">
        <f t="shared" si="13"/>
        <v/>
      </c>
      <c r="F263" s="8" t="str">
        <f t="shared" ca="1" si="14"/>
        <v/>
      </c>
      <c r="G263" s="6" t="str">
        <f>IF(A263="","",IF(E263="","Sin caducidad",IF(F263&lt;0,"Caducado",IF(F263&lt;=Configuración!$B$2,"Por caducar","Vigente"))))</f>
        <v/>
      </c>
      <c r="H263" s="4"/>
      <c r="I263" s="4"/>
      <c r="J263">
        <f t="shared" si="15"/>
        <v>0</v>
      </c>
    </row>
    <row r="264" spans="1:10" x14ac:dyDescent="0.3">
      <c r="A264" s="4"/>
      <c r="B264" s="4"/>
      <c r="C264" s="5"/>
      <c r="D264" s="6" t="str">
        <f>IF(B264="","",IFERROR(IF(VLOOKUP(B264,Configuración!$A$6:$B$15,2,FALSE)="","",VLOOKUP(B264,Configuración!$A$6:$B$15,2,FALSE)),""))</f>
        <v/>
      </c>
      <c r="E264" s="7" t="str">
        <f t="shared" si="13"/>
        <v/>
      </c>
      <c r="F264" s="8" t="str">
        <f t="shared" ca="1" si="14"/>
        <v/>
      </c>
      <c r="G264" s="6" t="str">
        <f>IF(A264="","",IF(E264="","Sin caducidad",IF(F264&lt;0,"Caducado",IF(F264&lt;=Configuración!$B$2,"Por caducar","Vigente"))))</f>
        <v/>
      </c>
      <c r="H264" s="4"/>
      <c r="I264" s="4"/>
      <c r="J264">
        <f t="shared" si="15"/>
        <v>0</v>
      </c>
    </row>
    <row r="265" spans="1:10" x14ac:dyDescent="0.3">
      <c r="A265" s="4"/>
      <c r="B265" s="4"/>
      <c r="C265" s="5"/>
      <c r="D265" s="6" t="str">
        <f>IF(B265="","",IFERROR(IF(VLOOKUP(B265,Configuración!$A$6:$B$15,2,FALSE)="","",VLOOKUP(B265,Configuración!$A$6:$B$15,2,FALSE)),""))</f>
        <v/>
      </c>
      <c r="E265" s="7" t="str">
        <f t="shared" si="13"/>
        <v/>
      </c>
      <c r="F265" s="8" t="str">
        <f t="shared" ca="1" si="14"/>
        <v/>
      </c>
      <c r="G265" s="6" t="str">
        <f>IF(A265="","",IF(E265="","Sin caducidad",IF(F265&lt;0,"Caducado",IF(F265&lt;=Configuración!$B$2,"Por caducar","Vigente"))))</f>
        <v/>
      </c>
      <c r="H265" s="4"/>
      <c r="I265" s="4"/>
      <c r="J265">
        <f t="shared" si="15"/>
        <v>0</v>
      </c>
    </row>
    <row r="266" spans="1:10" x14ac:dyDescent="0.3">
      <c r="A266" s="4"/>
      <c r="B266" s="4"/>
      <c r="C266" s="5"/>
      <c r="D266" s="6" t="str">
        <f>IF(B266="","",IFERROR(IF(VLOOKUP(B266,Configuración!$A$6:$B$15,2,FALSE)="","",VLOOKUP(B266,Configuración!$A$6:$B$15,2,FALSE)),""))</f>
        <v/>
      </c>
      <c r="E266" s="7" t="str">
        <f t="shared" si="13"/>
        <v/>
      </c>
      <c r="F266" s="8" t="str">
        <f t="shared" ca="1" si="14"/>
        <v/>
      </c>
      <c r="G266" s="6" t="str">
        <f>IF(A266="","",IF(E266="","Sin caducidad",IF(F266&lt;0,"Caducado",IF(F266&lt;=Configuración!$B$2,"Por caducar","Vigente"))))</f>
        <v/>
      </c>
      <c r="H266" s="4"/>
      <c r="I266" s="4"/>
      <c r="J266">
        <f t="shared" si="15"/>
        <v>0</v>
      </c>
    </row>
    <row r="267" spans="1:10" x14ac:dyDescent="0.3">
      <c r="A267" s="4"/>
      <c r="B267" s="4"/>
      <c r="C267" s="5"/>
      <c r="D267" s="6" t="str">
        <f>IF(B267="","",IFERROR(IF(VLOOKUP(B267,Configuración!$A$6:$B$15,2,FALSE)="","",VLOOKUP(B267,Configuración!$A$6:$B$15,2,FALSE)),""))</f>
        <v/>
      </c>
      <c r="E267" s="7" t="str">
        <f t="shared" si="13"/>
        <v/>
      </c>
      <c r="F267" s="8" t="str">
        <f t="shared" ca="1" si="14"/>
        <v/>
      </c>
      <c r="G267" s="6" t="str">
        <f>IF(A267="","",IF(E267="","Sin caducidad",IF(F267&lt;0,"Caducado",IF(F267&lt;=Configuración!$B$2,"Por caducar","Vigente"))))</f>
        <v/>
      </c>
      <c r="H267" s="4"/>
      <c r="I267" s="4"/>
      <c r="J267">
        <f t="shared" si="15"/>
        <v>0</v>
      </c>
    </row>
    <row r="268" spans="1:10" x14ac:dyDescent="0.3">
      <c r="A268" s="4"/>
      <c r="B268" s="4"/>
      <c r="C268" s="5"/>
      <c r="D268" s="6" t="str">
        <f>IF(B268="","",IFERROR(IF(VLOOKUP(B268,Configuración!$A$6:$B$15,2,FALSE)="","",VLOOKUP(B268,Configuración!$A$6:$B$15,2,FALSE)),""))</f>
        <v/>
      </c>
      <c r="E268" s="7" t="str">
        <f t="shared" si="13"/>
        <v/>
      </c>
      <c r="F268" s="8" t="str">
        <f t="shared" ca="1" si="14"/>
        <v/>
      </c>
      <c r="G268" s="6" t="str">
        <f>IF(A268="","",IF(E268="","Sin caducidad",IF(F268&lt;0,"Caducado",IF(F268&lt;=Configuración!$B$2,"Por caducar","Vigente"))))</f>
        <v/>
      </c>
      <c r="H268" s="4"/>
      <c r="I268" s="4"/>
      <c r="J268">
        <f t="shared" si="15"/>
        <v>0</v>
      </c>
    </row>
    <row r="269" spans="1:10" x14ac:dyDescent="0.3">
      <c r="A269" s="4"/>
      <c r="B269" s="4"/>
      <c r="C269" s="5"/>
      <c r="D269" s="6" t="str">
        <f>IF(B269="","",IFERROR(IF(VLOOKUP(B269,Configuración!$A$6:$B$15,2,FALSE)="","",VLOOKUP(B269,Configuración!$A$6:$B$15,2,FALSE)),""))</f>
        <v/>
      </c>
      <c r="E269" s="7" t="str">
        <f t="shared" si="13"/>
        <v/>
      </c>
      <c r="F269" s="8" t="str">
        <f t="shared" ca="1" si="14"/>
        <v/>
      </c>
      <c r="G269" s="6" t="str">
        <f>IF(A269="","",IF(E269="","Sin caducidad",IF(F269&lt;0,"Caducado",IF(F269&lt;=Configuración!$B$2,"Por caducar","Vigente"))))</f>
        <v/>
      </c>
      <c r="H269" s="4"/>
      <c r="I269" s="4"/>
      <c r="J269">
        <f t="shared" si="15"/>
        <v>0</v>
      </c>
    </row>
    <row r="270" spans="1:10" x14ac:dyDescent="0.3">
      <c r="A270" s="4"/>
      <c r="B270" s="4"/>
      <c r="C270" s="5"/>
      <c r="D270" s="6" t="str">
        <f>IF(B270="","",IFERROR(IF(VLOOKUP(B270,Configuración!$A$6:$B$15,2,FALSE)="","",VLOOKUP(B270,Configuración!$A$6:$B$15,2,FALSE)),""))</f>
        <v/>
      </c>
      <c r="E270" s="7" t="str">
        <f t="shared" si="13"/>
        <v/>
      </c>
      <c r="F270" s="8" t="str">
        <f t="shared" ca="1" si="14"/>
        <v/>
      </c>
      <c r="G270" s="6" t="str">
        <f>IF(A270="","",IF(E270="","Sin caducidad",IF(F270&lt;0,"Caducado",IF(F270&lt;=Configuración!$B$2,"Por caducar","Vigente"))))</f>
        <v/>
      </c>
      <c r="H270" s="4"/>
      <c r="I270" s="4"/>
      <c r="J270">
        <f t="shared" si="15"/>
        <v>0</v>
      </c>
    </row>
    <row r="271" spans="1:10" x14ac:dyDescent="0.3">
      <c r="A271" s="4"/>
      <c r="B271" s="4"/>
      <c r="C271" s="5"/>
      <c r="D271" s="6" t="str">
        <f>IF(B271="","",IFERROR(IF(VLOOKUP(B271,Configuración!$A$6:$B$15,2,FALSE)="","",VLOOKUP(B271,Configuración!$A$6:$B$15,2,FALSE)),""))</f>
        <v/>
      </c>
      <c r="E271" s="7" t="str">
        <f t="shared" si="13"/>
        <v/>
      </c>
      <c r="F271" s="8" t="str">
        <f t="shared" ca="1" si="14"/>
        <v/>
      </c>
      <c r="G271" s="6" t="str">
        <f>IF(A271="","",IF(E271="","Sin caducidad",IF(F271&lt;0,"Caducado",IF(F271&lt;=Configuración!$B$2,"Por caducar","Vigente"))))</f>
        <v/>
      </c>
      <c r="H271" s="4"/>
      <c r="I271" s="4"/>
      <c r="J271">
        <f t="shared" si="15"/>
        <v>0</v>
      </c>
    </row>
    <row r="272" spans="1:10" x14ac:dyDescent="0.3">
      <c r="A272" s="4"/>
      <c r="B272" s="4"/>
      <c r="C272" s="5"/>
      <c r="D272" s="6" t="str">
        <f>IF(B272="","",IFERROR(IF(VLOOKUP(B272,Configuración!$A$6:$B$15,2,FALSE)="","",VLOOKUP(B272,Configuración!$A$6:$B$15,2,FALSE)),""))</f>
        <v/>
      </c>
      <c r="E272" s="7" t="str">
        <f t="shared" si="13"/>
        <v/>
      </c>
      <c r="F272" s="8" t="str">
        <f t="shared" ca="1" si="14"/>
        <v/>
      </c>
      <c r="G272" s="6" t="str">
        <f>IF(A272="","",IF(E272="","Sin caducidad",IF(F272&lt;0,"Caducado",IF(F272&lt;=Configuración!$B$2,"Por caducar","Vigente"))))</f>
        <v/>
      </c>
      <c r="H272" s="4"/>
      <c r="I272" s="4"/>
      <c r="J272">
        <f t="shared" si="15"/>
        <v>0</v>
      </c>
    </row>
    <row r="273" spans="1:10" x14ac:dyDescent="0.3">
      <c r="A273" s="4"/>
      <c r="B273" s="4"/>
      <c r="C273" s="5"/>
      <c r="D273" s="6" t="str">
        <f>IF(B273="","",IFERROR(IF(VLOOKUP(B273,Configuración!$A$6:$B$15,2,FALSE)="","",VLOOKUP(B273,Configuración!$A$6:$B$15,2,FALSE)),""))</f>
        <v/>
      </c>
      <c r="E273" s="7" t="str">
        <f t="shared" si="13"/>
        <v/>
      </c>
      <c r="F273" s="8" t="str">
        <f t="shared" ca="1" si="14"/>
        <v/>
      </c>
      <c r="G273" s="6" t="str">
        <f>IF(A273="","",IF(E273="","Sin caducidad",IF(F273&lt;0,"Caducado",IF(F273&lt;=Configuración!$B$2,"Por caducar","Vigente"))))</f>
        <v/>
      </c>
      <c r="H273" s="4"/>
      <c r="I273" s="4"/>
      <c r="J273">
        <f t="shared" si="15"/>
        <v>0</v>
      </c>
    </row>
    <row r="274" spans="1:10" x14ac:dyDescent="0.3">
      <c r="A274" s="4"/>
      <c r="B274" s="4"/>
      <c r="C274" s="5"/>
      <c r="D274" s="6" t="str">
        <f>IF(B274="","",IFERROR(IF(VLOOKUP(B274,Configuración!$A$6:$B$15,2,FALSE)="","",VLOOKUP(B274,Configuración!$A$6:$B$15,2,FALSE)),""))</f>
        <v/>
      </c>
      <c r="E274" s="7" t="str">
        <f t="shared" si="13"/>
        <v/>
      </c>
      <c r="F274" s="8" t="str">
        <f t="shared" ca="1" si="14"/>
        <v/>
      </c>
      <c r="G274" s="6" t="str">
        <f>IF(A274="","",IF(E274="","Sin caducidad",IF(F274&lt;0,"Caducado",IF(F274&lt;=Configuración!$B$2,"Por caducar","Vigente"))))</f>
        <v/>
      </c>
      <c r="H274" s="4"/>
      <c r="I274" s="4"/>
      <c r="J274">
        <f t="shared" si="15"/>
        <v>0</v>
      </c>
    </row>
    <row r="275" spans="1:10" x14ac:dyDescent="0.3">
      <c r="A275" s="4"/>
      <c r="B275" s="4"/>
      <c r="C275" s="5"/>
      <c r="D275" s="6" t="str">
        <f>IF(B275="","",IFERROR(IF(VLOOKUP(B275,Configuración!$A$6:$B$15,2,FALSE)="","",VLOOKUP(B275,Configuración!$A$6:$B$15,2,FALSE)),""))</f>
        <v/>
      </c>
      <c r="E275" s="7" t="str">
        <f t="shared" si="13"/>
        <v/>
      </c>
      <c r="F275" s="8" t="str">
        <f t="shared" ca="1" si="14"/>
        <v/>
      </c>
      <c r="G275" s="6" t="str">
        <f>IF(A275="","",IF(E275="","Sin caducidad",IF(F275&lt;0,"Caducado",IF(F275&lt;=Configuración!$B$2,"Por caducar","Vigente"))))</f>
        <v/>
      </c>
      <c r="H275" s="4"/>
      <c r="I275" s="4"/>
      <c r="J275">
        <f t="shared" si="15"/>
        <v>0</v>
      </c>
    </row>
    <row r="276" spans="1:10" x14ac:dyDescent="0.3">
      <c r="A276" s="4"/>
      <c r="B276" s="4"/>
      <c r="C276" s="5"/>
      <c r="D276" s="6" t="str">
        <f>IF(B276="","",IFERROR(IF(VLOOKUP(B276,Configuración!$A$6:$B$15,2,FALSE)="","",VLOOKUP(B276,Configuración!$A$6:$B$15,2,FALSE)),""))</f>
        <v/>
      </c>
      <c r="E276" s="7" t="str">
        <f t="shared" si="13"/>
        <v/>
      </c>
      <c r="F276" s="8" t="str">
        <f t="shared" ca="1" si="14"/>
        <v/>
      </c>
      <c r="G276" s="6" t="str">
        <f>IF(A276="","",IF(E276="","Sin caducidad",IF(F276&lt;0,"Caducado",IF(F276&lt;=Configuración!$B$2,"Por caducar","Vigente"))))</f>
        <v/>
      </c>
      <c r="H276" s="4"/>
      <c r="I276" s="4"/>
      <c r="J276">
        <f t="shared" si="15"/>
        <v>0</v>
      </c>
    </row>
    <row r="277" spans="1:10" x14ac:dyDescent="0.3">
      <c r="A277" s="4"/>
      <c r="B277" s="4"/>
      <c r="C277" s="5"/>
      <c r="D277" s="6" t="str">
        <f>IF(B277="","",IFERROR(IF(VLOOKUP(B277,Configuración!$A$6:$B$15,2,FALSE)="","",VLOOKUP(B277,Configuración!$A$6:$B$15,2,FALSE)),""))</f>
        <v/>
      </c>
      <c r="E277" s="7" t="str">
        <f t="shared" si="13"/>
        <v/>
      </c>
      <c r="F277" s="8" t="str">
        <f t="shared" ca="1" si="14"/>
        <v/>
      </c>
      <c r="G277" s="6" t="str">
        <f>IF(A277="","",IF(E277="","Sin caducidad",IF(F277&lt;0,"Caducado",IF(F277&lt;=Configuración!$B$2,"Por caducar","Vigente"))))</f>
        <v/>
      </c>
      <c r="H277" s="4"/>
      <c r="I277" s="4"/>
      <c r="J277">
        <f t="shared" si="15"/>
        <v>0</v>
      </c>
    </row>
    <row r="278" spans="1:10" x14ac:dyDescent="0.3">
      <c r="A278" s="4"/>
      <c r="B278" s="4"/>
      <c r="C278" s="5"/>
      <c r="D278" s="6" t="str">
        <f>IF(B278="","",IFERROR(IF(VLOOKUP(B278,Configuración!$A$6:$B$15,2,FALSE)="","",VLOOKUP(B278,Configuración!$A$6:$B$15,2,FALSE)),""))</f>
        <v/>
      </c>
      <c r="E278" s="7" t="str">
        <f t="shared" si="13"/>
        <v/>
      </c>
      <c r="F278" s="8" t="str">
        <f t="shared" ca="1" si="14"/>
        <v/>
      </c>
      <c r="G278" s="6" t="str">
        <f>IF(A278="","",IF(E278="","Sin caducidad",IF(F278&lt;0,"Caducado",IF(F278&lt;=Configuración!$B$2,"Por caducar","Vigente"))))</f>
        <v/>
      </c>
      <c r="H278" s="4"/>
      <c r="I278" s="4"/>
      <c r="J278">
        <f t="shared" si="15"/>
        <v>0</v>
      </c>
    </row>
    <row r="279" spans="1:10" x14ac:dyDescent="0.3">
      <c r="A279" s="4"/>
      <c r="B279" s="4"/>
      <c r="C279" s="5"/>
      <c r="D279" s="6" t="str">
        <f>IF(B279="","",IFERROR(IF(VLOOKUP(B279,Configuración!$A$6:$B$15,2,FALSE)="","",VLOOKUP(B279,Configuración!$A$6:$B$15,2,FALSE)),""))</f>
        <v/>
      </c>
      <c r="E279" s="7" t="str">
        <f t="shared" si="13"/>
        <v/>
      </c>
      <c r="F279" s="8" t="str">
        <f t="shared" ca="1" si="14"/>
        <v/>
      </c>
      <c r="G279" s="6" t="str">
        <f>IF(A279="","",IF(E279="","Sin caducidad",IF(F279&lt;0,"Caducado",IF(F279&lt;=Configuración!$B$2,"Por caducar","Vigente"))))</f>
        <v/>
      </c>
      <c r="H279" s="4"/>
      <c r="I279" s="4"/>
      <c r="J279">
        <f t="shared" si="15"/>
        <v>0</v>
      </c>
    </row>
    <row r="280" spans="1:10" x14ac:dyDescent="0.3">
      <c r="A280" s="4"/>
      <c r="B280" s="4"/>
      <c r="C280" s="5"/>
      <c r="D280" s="6" t="str">
        <f>IF(B280="","",IFERROR(IF(VLOOKUP(B280,Configuración!$A$6:$B$15,2,FALSE)="","",VLOOKUP(B280,Configuración!$A$6:$B$15,2,FALSE)),""))</f>
        <v/>
      </c>
      <c r="E280" s="7" t="str">
        <f t="shared" si="13"/>
        <v/>
      </c>
      <c r="F280" s="8" t="str">
        <f t="shared" ca="1" si="14"/>
        <v/>
      </c>
      <c r="G280" s="6" t="str">
        <f>IF(A280="","",IF(E280="","Sin caducidad",IF(F280&lt;0,"Caducado",IF(F280&lt;=Configuración!$B$2,"Por caducar","Vigente"))))</f>
        <v/>
      </c>
      <c r="H280" s="4"/>
      <c r="I280" s="4"/>
      <c r="J280">
        <f t="shared" si="15"/>
        <v>0</v>
      </c>
    </row>
    <row r="281" spans="1:10" x14ac:dyDescent="0.3">
      <c r="A281" s="4"/>
      <c r="B281" s="4"/>
      <c r="C281" s="5"/>
      <c r="D281" s="6" t="str">
        <f>IF(B281="","",IFERROR(IF(VLOOKUP(B281,Configuración!$A$6:$B$15,2,FALSE)="","",VLOOKUP(B281,Configuración!$A$6:$B$15,2,FALSE)),""))</f>
        <v/>
      </c>
      <c r="E281" s="7" t="str">
        <f t="shared" si="13"/>
        <v/>
      </c>
      <c r="F281" s="8" t="str">
        <f t="shared" ca="1" si="14"/>
        <v/>
      </c>
      <c r="G281" s="6" t="str">
        <f>IF(A281="","",IF(E281="","Sin caducidad",IF(F281&lt;0,"Caducado",IF(F281&lt;=Configuración!$B$2,"Por caducar","Vigente"))))</f>
        <v/>
      </c>
      <c r="H281" s="4"/>
      <c r="I281" s="4"/>
      <c r="J281">
        <f t="shared" si="15"/>
        <v>0</v>
      </c>
    </row>
    <row r="282" spans="1:10" x14ac:dyDescent="0.3">
      <c r="A282" s="4"/>
      <c r="B282" s="4"/>
      <c r="C282" s="5"/>
      <c r="D282" s="6" t="str">
        <f>IF(B282="","",IFERROR(IF(VLOOKUP(B282,Configuración!$A$6:$B$15,2,FALSE)="","",VLOOKUP(B282,Configuración!$A$6:$B$15,2,FALSE)),""))</f>
        <v/>
      </c>
      <c r="E282" s="7" t="str">
        <f t="shared" si="13"/>
        <v/>
      </c>
      <c r="F282" s="8" t="str">
        <f t="shared" ca="1" si="14"/>
        <v/>
      </c>
      <c r="G282" s="6" t="str">
        <f>IF(A282="","",IF(E282="","Sin caducidad",IF(F282&lt;0,"Caducado",IF(F282&lt;=Configuración!$B$2,"Por caducar","Vigente"))))</f>
        <v/>
      </c>
      <c r="H282" s="4"/>
      <c r="I282" s="4"/>
      <c r="J282">
        <f t="shared" si="15"/>
        <v>0</v>
      </c>
    </row>
    <row r="283" spans="1:10" x14ac:dyDescent="0.3">
      <c r="A283" s="4"/>
      <c r="B283" s="4"/>
      <c r="C283" s="5"/>
      <c r="D283" s="6" t="str">
        <f>IF(B283="","",IFERROR(IF(VLOOKUP(B283,Configuración!$A$6:$B$15,2,FALSE)="","",VLOOKUP(B283,Configuración!$A$6:$B$15,2,FALSE)),""))</f>
        <v/>
      </c>
      <c r="E283" s="7" t="str">
        <f t="shared" ref="E283:E346" si="16">IF(OR(C283="",D283=""),"",EDATE(C283,D283))</f>
        <v/>
      </c>
      <c r="F283" s="8" t="str">
        <f t="shared" ca="1" si="14"/>
        <v/>
      </c>
      <c r="G283" s="6" t="str">
        <f>IF(A283="","",IF(E283="","Sin caducidad",IF(F283&lt;0,"Caducado",IF(F283&lt;=Configuración!$B$2,"Por caducar","Vigente"))))</f>
        <v/>
      </c>
      <c r="H283" s="4"/>
      <c r="I283" s="4"/>
      <c r="J283">
        <f t="shared" si="15"/>
        <v>0</v>
      </c>
    </row>
    <row r="284" spans="1:10" x14ac:dyDescent="0.3">
      <c r="A284" s="4"/>
      <c r="B284" s="4"/>
      <c r="C284" s="5"/>
      <c r="D284" s="6" t="str">
        <f>IF(B284="","",IFERROR(IF(VLOOKUP(B284,Configuración!$A$6:$B$15,2,FALSE)="","",VLOOKUP(B284,Configuración!$A$6:$B$15,2,FALSE)),""))</f>
        <v/>
      </c>
      <c r="E284" s="7" t="str">
        <f t="shared" si="16"/>
        <v/>
      </c>
      <c r="F284" s="8" t="str">
        <f t="shared" ca="1" si="14"/>
        <v/>
      </c>
      <c r="G284" s="6" t="str">
        <f>IF(A284="","",IF(E284="","Sin caducidad",IF(F284&lt;0,"Caducado",IF(F284&lt;=Configuración!$B$2,"Por caducar","Vigente"))))</f>
        <v/>
      </c>
      <c r="H284" s="4"/>
      <c r="I284" s="4"/>
      <c r="J284">
        <f t="shared" si="15"/>
        <v>0</v>
      </c>
    </row>
    <row r="285" spans="1:10" x14ac:dyDescent="0.3">
      <c r="A285" s="4"/>
      <c r="B285" s="4"/>
      <c r="C285" s="5"/>
      <c r="D285" s="6" t="str">
        <f>IF(B285="","",IFERROR(IF(VLOOKUP(B285,Configuración!$A$6:$B$15,2,FALSE)="","",VLOOKUP(B285,Configuración!$A$6:$B$15,2,FALSE)),""))</f>
        <v/>
      </c>
      <c r="E285" s="7" t="str">
        <f t="shared" si="16"/>
        <v/>
      </c>
      <c r="F285" s="8" t="str">
        <f t="shared" ca="1" si="14"/>
        <v/>
      </c>
      <c r="G285" s="6" t="str">
        <f>IF(A285="","",IF(E285="","Sin caducidad",IF(F285&lt;0,"Caducado",IF(F285&lt;=Configuración!$B$2,"Por caducar","Vigente"))))</f>
        <v/>
      </c>
      <c r="H285" s="4"/>
      <c r="I285" s="4"/>
      <c r="J285">
        <f t="shared" si="15"/>
        <v>0</v>
      </c>
    </row>
    <row r="286" spans="1:10" x14ac:dyDescent="0.3">
      <c r="A286" s="4"/>
      <c r="B286" s="4"/>
      <c r="C286" s="5"/>
      <c r="D286" s="6" t="str">
        <f>IF(B286="","",IFERROR(IF(VLOOKUP(B286,Configuración!$A$6:$B$15,2,FALSE)="","",VLOOKUP(B286,Configuración!$A$6:$B$15,2,FALSE)),""))</f>
        <v/>
      </c>
      <c r="E286" s="7" t="str">
        <f t="shared" si="16"/>
        <v/>
      </c>
      <c r="F286" s="8" t="str">
        <f t="shared" ca="1" si="14"/>
        <v/>
      </c>
      <c r="G286" s="6" t="str">
        <f>IF(A286="","",IF(E286="","Sin caducidad",IF(F286&lt;0,"Caducado",IF(F286&lt;=Configuración!$B$2,"Por caducar","Vigente"))))</f>
        <v/>
      </c>
      <c r="H286" s="4"/>
      <c r="I286" s="4"/>
      <c r="J286">
        <f t="shared" si="15"/>
        <v>0</v>
      </c>
    </row>
    <row r="287" spans="1:10" x14ac:dyDescent="0.3">
      <c r="A287" s="4"/>
      <c r="B287" s="4"/>
      <c r="C287" s="5"/>
      <c r="D287" s="6" t="str">
        <f>IF(B287="","",IFERROR(IF(VLOOKUP(B287,Configuración!$A$6:$B$15,2,FALSE)="","",VLOOKUP(B287,Configuración!$A$6:$B$15,2,FALSE)),""))</f>
        <v/>
      </c>
      <c r="E287" s="7" t="str">
        <f t="shared" si="16"/>
        <v/>
      </c>
      <c r="F287" s="8" t="str">
        <f t="shared" ca="1" si="14"/>
        <v/>
      </c>
      <c r="G287" s="6" t="str">
        <f>IF(A287="","",IF(E287="","Sin caducidad",IF(F287&lt;0,"Caducado",IF(F287&lt;=Configuración!$B$2,"Por caducar","Vigente"))))</f>
        <v/>
      </c>
      <c r="H287" s="4"/>
      <c r="I287" s="4"/>
      <c r="J287">
        <f t="shared" si="15"/>
        <v>0</v>
      </c>
    </row>
    <row r="288" spans="1:10" x14ac:dyDescent="0.3">
      <c r="A288" s="4"/>
      <c r="B288" s="4"/>
      <c r="C288" s="5"/>
      <c r="D288" s="6" t="str">
        <f>IF(B288="","",IFERROR(IF(VLOOKUP(B288,Configuración!$A$6:$B$15,2,FALSE)="","",VLOOKUP(B288,Configuración!$A$6:$B$15,2,FALSE)),""))</f>
        <v/>
      </c>
      <c r="E288" s="7" t="str">
        <f t="shared" si="16"/>
        <v/>
      </c>
      <c r="F288" s="8" t="str">
        <f t="shared" ca="1" si="14"/>
        <v/>
      </c>
      <c r="G288" s="6" t="str">
        <f>IF(A288="","",IF(E288="","Sin caducidad",IF(F288&lt;0,"Caducado",IF(F288&lt;=Configuración!$B$2,"Por caducar","Vigente"))))</f>
        <v/>
      </c>
      <c r="H288" s="4"/>
      <c r="I288" s="4"/>
      <c r="J288">
        <f t="shared" si="15"/>
        <v>0</v>
      </c>
    </row>
    <row r="289" spans="1:10" x14ac:dyDescent="0.3">
      <c r="A289" s="4"/>
      <c r="B289" s="4"/>
      <c r="C289" s="5"/>
      <c r="D289" s="6" t="str">
        <f>IF(B289="","",IFERROR(IF(VLOOKUP(B289,Configuración!$A$6:$B$15,2,FALSE)="","",VLOOKUP(B289,Configuración!$A$6:$B$15,2,FALSE)),""))</f>
        <v/>
      </c>
      <c r="E289" s="7" t="str">
        <f t="shared" si="16"/>
        <v/>
      </c>
      <c r="F289" s="8" t="str">
        <f t="shared" ca="1" si="14"/>
        <v/>
      </c>
      <c r="G289" s="6" t="str">
        <f>IF(A289="","",IF(E289="","Sin caducidad",IF(F289&lt;0,"Caducado",IF(F289&lt;=Configuración!$B$2,"Por caducar","Vigente"))))</f>
        <v/>
      </c>
      <c r="H289" s="4"/>
      <c r="I289" s="4"/>
      <c r="J289">
        <f t="shared" si="15"/>
        <v>0</v>
      </c>
    </row>
    <row r="290" spans="1:10" x14ac:dyDescent="0.3">
      <c r="A290" s="4"/>
      <c r="B290" s="4"/>
      <c r="C290" s="5"/>
      <c r="D290" s="6" t="str">
        <f>IF(B290="","",IFERROR(IF(VLOOKUP(B290,Configuración!$A$6:$B$15,2,FALSE)="","",VLOOKUP(B290,Configuración!$A$6:$B$15,2,FALSE)),""))</f>
        <v/>
      </c>
      <c r="E290" s="7" t="str">
        <f t="shared" si="16"/>
        <v/>
      </c>
      <c r="F290" s="8" t="str">
        <f t="shared" ca="1" si="14"/>
        <v/>
      </c>
      <c r="G290" s="6" t="str">
        <f>IF(A290="","",IF(E290="","Sin caducidad",IF(F290&lt;0,"Caducado",IF(F290&lt;=Configuración!$B$2,"Por caducar","Vigente"))))</f>
        <v/>
      </c>
      <c r="H290" s="4"/>
      <c r="I290" s="4"/>
      <c r="J290">
        <f t="shared" si="15"/>
        <v>0</v>
      </c>
    </row>
    <row r="291" spans="1:10" x14ac:dyDescent="0.3">
      <c r="A291" s="4"/>
      <c r="B291" s="4"/>
      <c r="C291" s="5"/>
      <c r="D291" s="6" t="str">
        <f>IF(B291="","",IFERROR(IF(VLOOKUP(B291,Configuración!$A$6:$B$15,2,FALSE)="","",VLOOKUP(B291,Configuración!$A$6:$B$15,2,FALSE)),""))</f>
        <v/>
      </c>
      <c r="E291" s="7" t="str">
        <f t="shared" si="16"/>
        <v/>
      </c>
      <c r="F291" s="8" t="str">
        <f t="shared" ca="1" si="14"/>
        <v/>
      </c>
      <c r="G291" s="6" t="str">
        <f>IF(A291="","",IF(E291="","Sin caducidad",IF(F291&lt;0,"Caducado",IF(F291&lt;=Configuración!$B$2,"Por caducar","Vigente"))))</f>
        <v/>
      </c>
      <c r="H291" s="4"/>
      <c r="I291" s="4"/>
      <c r="J291">
        <f t="shared" si="15"/>
        <v>0</v>
      </c>
    </row>
    <row r="292" spans="1:10" x14ac:dyDescent="0.3">
      <c r="A292" s="4"/>
      <c r="B292" s="4"/>
      <c r="C292" s="5"/>
      <c r="D292" s="6" t="str">
        <f>IF(B292="","",IFERROR(IF(VLOOKUP(B292,Configuración!$A$6:$B$15,2,FALSE)="","",VLOOKUP(B292,Configuración!$A$6:$B$15,2,FALSE)),""))</f>
        <v/>
      </c>
      <c r="E292" s="7" t="str">
        <f t="shared" si="16"/>
        <v/>
      </c>
      <c r="F292" s="8" t="str">
        <f t="shared" ca="1" si="14"/>
        <v/>
      </c>
      <c r="G292" s="6" t="str">
        <f>IF(A292="","",IF(E292="","Sin caducidad",IF(F292&lt;0,"Caducado",IF(F292&lt;=Configuración!$B$2,"Por caducar","Vigente"))))</f>
        <v/>
      </c>
      <c r="H292" s="4"/>
      <c r="I292" s="4"/>
      <c r="J292">
        <f t="shared" si="15"/>
        <v>0</v>
      </c>
    </row>
    <row r="293" spans="1:10" x14ac:dyDescent="0.3">
      <c r="A293" s="4"/>
      <c r="B293" s="4"/>
      <c r="C293" s="5"/>
      <c r="D293" s="6" t="str">
        <f>IF(B293="","",IFERROR(IF(VLOOKUP(B293,Configuración!$A$6:$B$15,2,FALSE)="","",VLOOKUP(B293,Configuración!$A$6:$B$15,2,FALSE)),""))</f>
        <v/>
      </c>
      <c r="E293" s="7" t="str">
        <f t="shared" si="16"/>
        <v/>
      </c>
      <c r="F293" s="8" t="str">
        <f t="shared" ca="1" si="14"/>
        <v/>
      </c>
      <c r="G293" s="6" t="str">
        <f>IF(A293="","",IF(E293="","Sin caducidad",IF(F293&lt;0,"Caducado",IF(F293&lt;=Configuración!$B$2,"Por caducar","Vigente"))))</f>
        <v/>
      </c>
      <c r="H293" s="4"/>
      <c r="I293" s="4"/>
      <c r="J293">
        <f t="shared" si="15"/>
        <v>0</v>
      </c>
    </row>
    <row r="294" spans="1:10" x14ac:dyDescent="0.3">
      <c r="A294" s="4"/>
      <c r="B294" s="4"/>
      <c r="C294" s="5"/>
      <c r="D294" s="6" t="str">
        <f>IF(B294="","",IFERROR(IF(VLOOKUP(B294,Configuración!$A$6:$B$15,2,FALSE)="","",VLOOKUP(B294,Configuración!$A$6:$B$15,2,FALSE)),""))</f>
        <v/>
      </c>
      <c r="E294" s="7" t="str">
        <f t="shared" si="16"/>
        <v/>
      </c>
      <c r="F294" s="8" t="str">
        <f t="shared" ca="1" si="14"/>
        <v/>
      </c>
      <c r="G294" s="6" t="str">
        <f>IF(A294="","",IF(E294="","Sin caducidad",IF(F294&lt;0,"Caducado",IF(F294&lt;=Configuración!$B$2,"Por caducar","Vigente"))))</f>
        <v/>
      </c>
      <c r="H294" s="4"/>
      <c r="I294" s="4"/>
      <c r="J294">
        <f t="shared" si="15"/>
        <v>0</v>
      </c>
    </row>
    <row r="295" spans="1:10" x14ac:dyDescent="0.3">
      <c r="A295" s="4"/>
      <c r="B295" s="4"/>
      <c r="C295" s="5"/>
      <c r="D295" s="6" t="str">
        <f>IF(B295="","",IFERROR(IF(VLOOKUP(B295,Configuración!$A$6:$B$15,2,FALSE)="","",VLOOKUP(B295,Configuración!$A$6:$B$15,2,FALSE)),""))</f>
        <v/>
      </c>
      <c r="E295" s="7" t="str">
        <f t="shared" si="16"/>
        <v/>
      </c>
      <c r="F295" s="8" t="str">
        <f t="shared" ca="1" si="14"/>
        <v/>
      </c>
      <c r="G295" s="6" t="str">
        <f>IF(A295="","",IF(E295="","Sin caducidad",IF(F295&lt;0,"Caducado",IF(F295&lt;=Configuración!$B$2,"Por caducar","Vigente"))))</f>
        <v/>
      </c>
      <c r="H295" s="4"/>
      <c r="I295" s="4"/>
      <c r="J295">
        <f t="shared" si="15"/>
        <v>0</v>
      </c>
    </row>
    <row r="296" spans="1:10" x14ac:dyDescent="0.3">
      <c r="A296" s="4"/>
      <c r="B296" s="4"/>
      <c r="C296" s="5"/>
      <c r="D296" s="6" t="str">
        <f>IF(B296="","",IFERROR(IF(VLOOKUP(B296,Configuración!$A$6:$B$15,2,FALSE)="","",VLOOKUP(B296,Configuración!$A$6:$B$15,2,FALSE)),""))</f>
        <v/>
      </c>
      <c r="E296" s="7" t="str">
        <f t="shared" si="16"/>
        <v/>
      </c>
      <c r="F296" s="8" t="str">
        <f t="shared" ca="1" si="14"/>
        <v/>
      </c>
      <c r="G296" s="6" t="str">
        <f>IF(A296="","",IF(E296="","Sin caducidad",IF(F296&lt;0,"Caducado",IF(F296&lt;=Configuración!$B$2,"Por caducar","Vigente"))))</f>
        <v/>
      </c>
      <c r="H296" s="4"/>
      <c r="I296" s="4"/>
      <c r="J296">
        <f t="shared" si="15"/>
        <v>0</v>
      </c>
    </row>
    <row r="297" spans="1:10" x14ac:dyDescent="0.3">
      <c r="A297" s="4"/>
      <c r="B297" s="4"/>
      <c r="C297" s="5"/>
      <c r="D297" s="6" t="str">
        <f>IF(B297="","",IFERROR(IF(VLOOKUP(B297,Configuración!$A$6:$B$15,2,FALSE)="","",VLOOKUP(B297,Configuración!$A$6:$B$15,2,FALSE)),""))</f>
        <v/>
      </c>
      <c r="E297" s="7" t="str">
        <f t="shared" si="16"/>
        <v/>
      </c>
      <c r="F297" s="8" t="str">
        <f t="shared" ca="1" si="14"/>
        <v/>
      </c>
      <c r="G297" s="6" t="str">
        <f>IF(A297="","",IF(E297="","Sin caducidad",IF(F297&lt;0,"Caducado",IF(F297&lt;=Configuración!$B$2,"Por caducar","Vigente"))))</f>
        <v/>
      </c>
      <c r="H297" s="4"/>
      <c r="I297" s="4"/>
      <c r="J297">
        <f t="shared" si="15"/>
        <v>0</v>
      </c>
    </row>
    <row r="298" spans="1:10" x14ac:dyDescent="0.3">
      <c r="A298" s="4"/>
      <c r="B298" s="4"/>
      <c r="C298" s="5"/>
      <c r="D298" s="6" t="str">
        <f>IF(B298="","",IFERROR(IF(VLOOKUP(B298,Configuración!$A$6:$B$15,2,FALSE)="","",VLOOKUP(B298,Configuración!$A$6:$B$15,2,FALSE)),""))</f>
        <v/>
      </c>
      <c r="E298" s="7" t="str">
        <f t="shared" si="16"/>
        <v/>
      </c>
      <c r="F298" s="8" t="str">
        <f t="shared" ca="1" si="14"/>
        <v/>
      </c>
      <c r="G298" s="6" t="str">
        <f>IF(A298="","",IF(E298="","Sin caducidad",IF(F298&lt;0,"Caducado",IF(F298&lt;=Configuración!$B$2,"Por caducar","Vigente"))))</f>
        <v/>
      </c>
      <c r="H298" s="4"/>
      <c r="I298" s="4"/>
      <c r="J298">
        <f t="shared" si="15"/>
        <v>0</v>
      </c>
    </row>
    <row r="299" spans="1:10" x14ac:dyDescent="0.3">
      <c r="A299" s="4"/>
      <c r="B299" s="4"/>
      <c r="C299" s="5"/>
      <c r="D299" s="6" t="str">
        <f>IF(B299="","",IFERROR(IF(VLOOKUP(B299,Configuración!$A$6:$B$15,2,FALSE)="","",VLOOKUP(B299,Configuración!$A$6:$B$15,2,FALSE)),""))</f>
        <v/>
      </c>
      <c r="E299" s="7" t="str">
        <f t="shared" si="16"/>
        <v/>
      </c>
      <c r="F299" s="8" t="str">
        <f t="shared" ca="1" si="14"/>
        <v/>
      </c>
      <c r="G299" s="6" t="str">
        <f>IF(A299="","",IF(E299="","Sin caducidad",IF(F299&lt;0,"Caducado",IF(F299&lt;=Configuración!$B$2,"Por caducar","Vigente"))))</f>
        <v/>
      </c>
      <c r="H299" s="4"/>
      <c r="I299" s="4"/>
      <c r="J299">
        <f t="shared" si="15"/>
        <v>0</v>
      </c>
    </row>
    <row r="300" spans="1:10" x14ac:dyDescent="0.3">
      <c r="A300" s="4"/>
      <c r="B300" s="4"/>
      <c r="C300" s="5"/>
      <c r="D300" s="6" t="str">
        <f>IF(B300="","",IFERROR(IF(VLOOKUP(B300,Configuración!$A$6:$B$15,2,FALSE)="","",VLOOKUP(B300,Configuración!$A$6:$B$15,2,FALSE)),""))</f>
        <v/>
      </c>
      <c r="E300" s="7" t="str">
        <f t="shared" si="16"/>
        <v/>
      </c>
      <c r="F300" s="8" t="str">
        <f t="shared" ca="1" si="14"/>
        <v/>
      </c>
      <c r="G300" s="6" t="str">
        <f>IF(A300="","",IF(E300="","Sin caducidad",IF(F300&lt;0,"Caducado",IF(F300&lt;=Configuración!$B$2,"Por caducar","Vigente"))))</f>
        <v/>
      </c>
      <c r="H300" s="4"/>
      <c r="I300" s="4"/>
      <c r="J300">
        <f t="shared" si="15"/>
        <v>0</v>
      </c>
    </row>
    <row r="301" spans="1:10" x14ac:dyDescent="0.3">
      <c r="A301" s="4"/>
      <c r="B301" s="4"/>
      <c r="C301" s="5"/>
      <c r="D301" s="6" t="str">
        <f>IF(B301="","",IFERROR(IF(VLOOKUP(B301,Configuración!$A$6:$B$15,2,FALSE)="","",VLOOKUP(B301,Configuración!$A$6:$B$15,2,FALSE)),""))</f>
        <v/>
      </c>
      <c r="E301" s="7" t="str">
        <f t="shared" si="16"/>
        <v/>
      </c>
      <c r="F301" s="8" t="str">
        <f t="shared" ca="1" si="14"/>
        <v/>
      </c>
      <c r="G301" s="6" t="str">
        <f>IF(A301="","",IF(E301="","Sin caducidad",IF(F301&lt;0,"Caducado",IF(F301&lt;=Configuración!$B$2,"Por caducar","Vigente"))))</f>
        <v/>
      </c>
      <c r="H301" s="4"/>
      <c r="I301" s="4"/>
      <c r="J301">
        <f t="shared" si="15"/>
        <v>0</v>
      </c>
    </row>
    <row r="302" spans="1:10" x14ac:dyDescent="0.3">
      <c r="A302" s="4"/>
      <c r="B302" s="4"/>
      <c r="C302" s="5"/>
      <c r="D302" s="6" t="str">
        <f>IF(B302="","",IFERROR(IF(VLOOKUP(B302,Configuración!$A$6:$B$15,2,FALSE)="","",VLOOKUP(B302,Configuración!$A$6:$B$15,2,FALSE)),""))</f>
        <v/>
      </c>
      <c r="E302" s="7" t="str">
        <f t="shared" si="16"/>
        <v/>
      </c>
      <c r="F302" s="8" t="str">
        <f t="shared" ca="1" si="14"/>
        <v/>
      </c>
      <c r="G302" s="6" t="str">
        <f>IF(A302="","",IF(E302="","Sin caducidad",IF(F302&lt;0,"Caducado",IF(F302&lt;=Configuración!$B$2,"Por caducar","Vigente"))))</f>
        <v/>
      </c>
      <c r="H302" s="4"/>
      <c r="I302" s="4"/>
      <c r="J302">
        <f t="shared" si="15"/>
        <v>0</v>
      </c>
    </row>
    <row r="303" spans="1:10" x14ac:dyDescent="0.3">
      <c r="A303" s="4"/>
      <c r="B303" s="4"/>
      <c r="C303" s="5"/>
      <c r="D303" s="6" t="str">
        <f>IF(B303="","",IFERROR(IF(VLOOKUP(B303,Configuración!$A$6:$B$15,2,FALSE)="","",VLOOKUP(B303,Configuración!$A$6:$B$15,2,FALSE)),""))</f>
        <v/>
      </c>
      <c r="E303" s="7" t="str">
        <f t="shared" si="16"/>
        <v/>
      </c>
      <c r="F303" s="8" t="str">
        <f t="shared" ca="1" si="14"/>
        <v/>
      </c>
      <c r="G303" s="6" t="str">
        <f>IF(A303="","",IF(E303="","Sin caducidad",IF(F303&lt;0,"Caducado",IF(F303&lt;=Configuración!$B$2,"Por caducar","Vigente"))))</f>
        <v/>
      </c>
      <c r="H303" s="4"/>
      <c r="I303" s="4"/>
      <c r="J303">
        <f t="shared" si="15"/>
        <v>0</v>
      </c>
    </row>
    <row r="304" spans="1:10" x14ac:dyDescent="0.3">
      <c r="A304" s="4"/>
      <c r="B304" s="4"/>
      <c r="C304" s="5"/>
      <c r="D304" s="6" t="str">
        <f>IF(B304="","",IFERROR(IF(VLOOKUP(B304,Configuración!$A$6:$B$15,2,FALSE)="","",VLOOKUP(B304,Configuración!$A$6:$B$15,2,FALSE)),""))</f>
        <v/>
      </c>
      <c r="E304" s="7" t="str">
        <f t="shared" si="16"/>
        <v/>
      </c>
      <c r="F304" s="8" t="str">
        <f t="shared" ca="1" si="14"/>
        <v/>
      </c>
      <c r="G304" s="6" t="str">
        <f>IF(A304="","",IF(E304="","Sin caducidad",IF(F304&lt;0,"Caducado",IF(F304&lt;=Configuración!$B$2,"Por caducar","Vigente"))))</f>
        <v/>
      </c>
      <c r="H304" s="4"/>
      <c r="I304" s="4"/>
      <c r="J304">
        <f t="shared" si="15"/>
        <v>0</v>
      </c>
    </row>
    <row r="305" spans="1:10" x14ac:dyDescent="0.3">
      <c r="A305" s="4"/>
      <c r="B305" s="4"/>
      <c r="C305" s="5"/>
      <c r="D305" s="6" t="str">
        <f>IF(B305="","",IFERROR(IF(VLOOKUP(B305,Configuración!$A$6:$B$15,2,FALSE)="","",VLOOKUP(B305,Configuración!$A$6:$B$15,2,FALSE)),""))</f>
        <v/>
      </c>
      <c r="E305" s="7" t="str">
        <f t="shared" si="16"/>
        <v/>
      </c>
      <c r="F305" s="8" t="str">
        <f t="shared" ca="1" si="14"/>
        <v/>
      </c>
      <c r="G305" s="6" t="str">
        <f>IF(A305="","",IF(E305="","Sin caducidad",IF(F305&lt;0,"Caducado",IF(F305&lt;=Configuración!$B$2,"Por caducar","Vigente"))))</f>
        <v/>
      </c>
      <c r="H305" s="4"/>
      <c r="I305" s="4"/>
      <c r="J305">
        <f t="shared" si="15"/>
        <v>0</v>
      </c>
    </row>
    <row r="306" spans="1:10" x14ac:dyDescent="0.3">
      <c r="A306" s="4"/>
      <c r="B306" s="4"/>
      <c r="C306" s="5"/>
      <c r="D306" s="6" t="str">
        <f>IF(B306="","",IFERROR(IF(VLOOKUP(B306,Configuración!$A$6:$B$15,2,FALSE)="","",VLOOKUP(B306,Configuración!$A$6:$B$15,2,FALSE)),""))</f>
        <v/>
      </c>
      <c r="E306" s="7" t="str">
        <f t="shared" si="16"/>
        <v/>
      </c>
      <c r="F306" s="8" t="str">
        <f t="shared" ca="1" si="14"/>
        <v/>
      </c>
      <c r="G306" s="6" t="str">
        <f>IF(A306="","",IF(E306="","Sin caducidad",IF(F306&lt;0,"Caducado",IF(F306&lt;=Configuración!$B$2,"Por caducar","Vigente"))))</f>
        <v/>
      </c>
      <c r="H306" s="4"/>
      <c r="I306" s="4"/>
      <c r="J306">
        <f t="shared" si="15"/>
        <v>0</v>
      </c>
    </row>
    <row r="307" spans="1:10" x14ac:dyDescent="0.3">
      <c r="A307" s="4"/>
      <c r="B307" s="4"/>
      <c r="C307" s="5"/>
      <c r="D307" s="6" t="str">
        <f>IF(B307="","",IFERROR(IF(VLOOKUP(B307,Configuración!$A$6:$B$15,2,FALSE)="","",VLOOKUP(B307,Configuración!$A$6:$B$15,2,FALSE)),""))</f>
        <v/>
      </c>
      <c r="E307" s="7" t="str">
        <f t="shared" si="16"/>
        <v/>
      </c>
      <c r="F307" s="8" t="str">
        <f t="shared" ca="1" si="14"/>
        <v/>
      </c>
      <c r="G307" s="6" t="str">
        <f>IF(A307="","",IF(E307="","Sin caducidad",IF(F307&lt;0,"Caducado",IF(F307&lt;=Configuración!$B$2,"Por caducar","Vigente"))))</f>
        <v/>
      </c>
      <c r="H307" s="4"/>
      <c r="I307" s="4"/>
      <c r="J307">
        <f t="shared" si="15"/>
        <v>0</v>
      </c>
    </row>
    <row r="308" spans="1:10" x14ac:dyDescent="0.3">
      <c r="A308" s="4"/>
      <c r="B308" s="4"/>
      <c r="C308" s="5"/>
      <c r="D308" s="6" t="str">
        <f>IF(B308="","",IFERROR(IF(VLOOKUP(B308,Configuración!$A$6:$B$15,2,FALSE)="","",VLOOKUP(B308,Configuración!$A$6:$B$15,2,FALSE)),""))</f>
        <v/>
      </c>
      <c r="E308" s="7" t="str">
        <f t="shared" si="16"/>
        <v/>
      </c>
      <c r="F308" s="8" t="str">
        <f t="shared" ca="1" si="14"/>
        <v/>
      </c>
      <c r="G308" s="6" t="str">
        <f>IF(A308="","",IF(E308="","Sin caducidad",IF(F308&lt;0,"Caducado",IF(F308&lt;=Configuración!$B$2,"Por caducar","Vigente"))))</f>
        <v/>
      </c>
      <c r="H308" s="4"/>
      <c r="I308" s="4"/>
      <c r="J308">
        <f t="shared" si="15"/>
        <v>0</v>
      </c>
    </row>
    <row r="309" spans="1:10" x14ac:dyDescent="0.3">
      <c r="A309" s="4"/>
      <c r="B309" s="4"/>
      <c r="C309" s="5"/>
      <c r="D309" s="6" t="str">
        <f>IF(B309="","",IFERROR(IF(VLOOKUP(B309,Configuración!$A$6:$B$15,2,FALSE)="","",VLOOKUP(B309,Configuración!$A$6:$B$15,2,FALSE)),""))</f>
        <v/>
      </c>
      <c r="E309" s="7" t="str">
        <f t="shared" si="16"/>
        <v/>
      </c>
      <c r="F309" s="8" t="str">
        <f t="shared" ca="1" si="14"/>
        <v/>
      </c>
      <c r="G309" s="6" t="str">
        <f>IF(A309="","",IF(E309="","Sin caducidad",IF(F309&lt;0,"Caducado",IF(F309&lt;=Configuración!$B$2,"Por caducar","Vigente"))))</f>
        <v/>
      </c>
      <c r="H309" s="4"/>
      <c r="I309" s="4"/>
      <c r="J309">
        <f t="shared" si="15"/>
        <v>0</v>
      </c>
    </row>
    <row r="310" spans="1:10" x14ac:dyDescent="0.3">
      <c r="A310" s="4"/>
      <c r="B310" s="4"/>
      <c r="C310" s="5"/>
      <c r="D310" s="6" t="str">
        <f>IF(B310="","",IFERROR(IF(VLOOKUP(B310,Configuración!$A$6:$B$15,2,FALSE)="","",VLOOKUP(B310,Configuración!$A$6:$B$15,2,FALSE)),""))</f>
        <v/>
      </c>
      <c r="E310" s="7" t="str">
        <f t="shared" si="16"/>
        <v/>
      </c>
      <c r="F310" s="8" t="str">
        <f t="shared" ca="1" si="14"/>
        <v/>
      </c>
      <c r="G310" s="6" t="str">
        <f>IF(A310="","",IF(E310="","Sin caducidad",IF(F310&lt;0,"Caducado",IF(F310&lt;=Configuración!$B$2,"Por caducar","Vigente"))))</f>
        <v/>
      </c>
      <c r="H310" s="4"/>
      <c r="I310" s="4"/>
      <c r="J310">
        <f t="shared" si="15"/>
        <v>0</v>
      </c>
    </row>
    <row r="311" spans="1:10" x14ac:dyDescent="0.3">
      <c r="A311" s="4"/>
      <c r="B311" s="4"/>
      <c r="C311" s="5"/>
      <c r="D311" s="6" t="str">
        <f>IF(B311="","",IFERROR(IF(VLOOKUP(B311,Configuración!$A$6:$B$15,2,FALSE)="","",VLOOKUP(B311,Configuración!$A$6:$B$15,2,FALSE)),""))</f>
        <v/>
      </c>
      <c r="E311" s="7" t="str">
        <f t="shared" si="16"/>
        <v/>
      </c>
      <c r="F311" s="8" t="str">
        <f t="shared" ca="1" si="14"/>
        <v/>
      </c>
      <c r="G311" s="6" t="str">
        <f>IF(A311="","",IF(E311="","Sin caducidad",IF(F311&lt;0,"Caducado",IF(F311&lt;=Configuración!$B$2,"Por caducar","Vigente"))))</f>
        <v/>
      </c>
      <c r="H311" s="4"/>
      <c r="I311" s="4"/>
      <c r="J311">
        <f t="shared" si="15"/>
        <v>0</v>
      </c>
    </row>
    <row r="312" spans="1:10" x14ac:dyDescent="0.3">
      <c r="A312" s="4"/>
      <c r="B312" s="4"/>
      <c r="C312" s="5"/>
      <c r="D312" s="6" t="str">
        <f>IF(B312="","",IFERROR(IF(VLOOKUP(B312,Configuración!$A$6:$B$15,2,FALSE)="","",VLOOKUP(B312,Configuración!$A$6:$B$15,2,FALSE)),""))</f>
        <v/>
      </c>
      <c r="E312" s="7" t="str">
        <f t="shared" si="16"/>
        <v/>
      </c>
      <c r="F312" s="8" t="str">
        <f t="shared" ca="1" si="14"/>
        <v/>
      </c>
      <c r="G312" s="6" t="str">
        <f>IF(A312="","",IF(E312="","Sin caducidad",IF(F312&lt;0,"Caducado",IF(F312&lt;=Configuración!$B$2,"Por caducar","Vigente"))))</f>
        <v/>
      </c>
      <c r="H312" s="4"/>
      <c r="I312" s="4"/>
      <c r="J312">
        <f t="shared" si="15"/>
        <v>0</v>
      </c>
    </row>
    <row r="313" spans="1:10" x14ac:dyDescent="0.3">
      <c r="A313" s="4"/>
      <c r="B313" s="4"/>
      <c r="C313" s="5"/>
      <c r="D313" s="6" t="str">
        <f>IF(B313="","",IFERROR(IF(VLOOKUP(B313,Configuración!$A$6:$B$15,2,FALSE)="","",VLOOKUP(B313,Configuración!$A$6:$B$15,2,FALSE)),""))</f>
        <v/>
      </c>
      <c r="E313" s="7" t="str">
        <f t="shared" si="16"/>
        <v/>
      </c>
      <c r="F313" s="8" t="str">
        <f t="shared" ca="1" si="14"/>
        <v/>
      </c>
      <c r="G313" s="6" t="str">
        <f>IF(A313="","",IF(E313="","Sin caducidad",IF(F313&lt;0,"Caducado",IF(F313&lt;=Configuración!$B$2,"Por caducar","Vigente"))))</f>
        <v/>
      </c>
      <c r="H313" s="4"/>
      <c r="I313" s="4"/>
      <c r="J313">
        <f t="shared" si="15"/>
        <v>0</v>
      </c>
    </row>
    <row r="314" spans="1:10" x14ac:dyDescent="0.3">
      <c r="A314" s="4"/>
      <c r="B314" s="4"/>
      <c r="C314" s="5"/>
      <c r="D314" s="6" t="str">
        <f>IF(B314="","",IFERROR(IF(VLOOKUP(B314,Configuración!$A$6:$B$15,2,FALSE)="","",VLOOKUP(B314,Configuración!$A$6:$B$15,2,FALSE)),""))</f>
        <v/>
      </c>
      <c r="E314" s="7" t="str">
        <f t="shared" si="16"/>
        <v/>
      </c>
      <c r="F314" s="8" t="str">
        <f t="shared" ca="1" si="14"/>
        <v/>
      </c>
      <c r="G314" s="6" t="str">
        <f>IF(A314="","",IF(E314="","Sin caducidad",IF(F314&lt;0,"Caducado",IF(F314&lt;=Configuración!$B$2,"Por caducar","Vigente"))))</f>
        <v/>
      </c>
      <c r="H314" s="4"/>
      <c r="I314" s="4"/>
      <c r="J314">
        <f t="shared" si="15"/>
        <v>0</v>
      </c>
    </row>
    <row r="315" spans="1:10" x14ac:dyDescent="0.3">
      <c r="A315" s="4"/>
      <c r="B315" s="4"/>
      <c r="C315" s="5"/>
      <c r="D315" s="6" t="str">
        <f>IF(B315="","",IFERROR(IF(VLOOKUP(B315,Configuración!$A$6:$B$15,2,FALSE)="","",VLOOKUP(B315,Configuración!$A$6:$B$15,2,FALSE)),""))</f>
        <v/>
      </c>
      <c r="E315" s="7" t="str">
        <f t="shared" si="16"/>
        <v/>
      </c>
      <c r="F315" s="8" t="str">
        <f t="shared" ca="1" si="14"/>
        <v/>
      </c>
      <c r="G315" s="6" t="str">
        <f>IF(A315="","",IF(E315="","Sin caducidad",IF(F315&lt;0,"Caducado",IF(F315&lt;=Configuración!$B$2,"Por caducar","Vigente"))))</f>
        <v/>
      </c>
      <c r="H315" s="4"/>
      <c r="I315" s="4"/>
      <c r="J315">
        <f t="shared" si="15"/>
        <v>0</v>
      </c>
    </row>
    <row r="316" spans="1:10" x14ac:dyDescent="0.3">
      <c r="A316" s="4"/>
      <c r="B316" s="4"/>
      <c r="C316" s="5"/>
      <c r="D316" s="6" t="str">
        <f>IF(B316="","",IFERROR(IF(VLOOKUP(B316,Configuración!$A$6:$B$15,2,FALSE)="","",VLOOKUP(B316,Configuración!$A$6:$B$15,2,FALSE)),""))</f>
        <v/>
      </c>
      <c r="E316" s="7" t="str">
        <f t="shared" si="16"/>
        <v/>
      </c>
      <c r="F316" s="8" t="str">
        <f t="shared" ca="1" si="14"/>
        <v/>
      </c>
      <c r="G316" s="6" t="str">
        <f>IF(A316="","",IF(E316="","Sin caducidad",IF(F316&lt;0,"Caducado",IF(F316&lt;=Configuración!$B$2,"Por caducar","Vigente"))))</f>
        <v/>
      </c>
      <c r="H316" s="4"/>
      <c r="I316" s="4"/>
      <c r="J316">
        <f t="shared" si="15"/>
        <v>0</v>
      </c>
    </row>
    <row r="317" spans="1:10" x14ac:dyDescent="0.3">
      <c r="A317" s="4"/>
      <c r="B317" s="4"/>
      <c r="C317" s="5"/>
      <c r="D317" s="6" t="str">
        <f>IF(B317="","",IFERROR(IF(VLOOKUP(B317,Configuración!$A$6:$B$15,2,FALSE)="","",VLOOKUP(B317,Configuración!$A$6:$B$15,2,FALSE)),""))</f>
        <v/>
      </c>
      <c r="E317" s="7" t="str">
        <f t="shared" si="16"/>
        <v/>
      </c>
      <c r="F317" s="8" t="str">
        <f t="shared" ca="1" si="14"/>
        <v/>
      </c>
      <c r="G317" s="6" t="str">
        <f>IF(A317="","",IF(E317="","Sin caducidad",IF(F317&lt;0,"Caducado",IF(F317&lt;=Configuración!$B$2,"Por caducar","Vigente"))))</f>
        <v/>
      </c>
      <c r="H317" s="4"/>
      <c r="I317" s="4"/>
      <c r="J317">
        <f t="shared" si="15"/>
        <v>0</v>
      </c>
    </row>
    <row r="318" spans="1:10" x14ac:dyDescent="0.3">
      <c r="A318" s="4"/>
      <c r="B318" s="4"/>
      <c r="C318" s="5"/>
      <c r="D318" s="6" t="str">
        <f>IF(B318="","",IFERROR(IF(VLOOKUP(B318,Configuración!$A$6:$B$15,2,FALSE)="","",VLOOKUP(B318,Configuración!$A$6:$B$15,2,FALSE)),""))</f>
        <v/>
      </c>
      <c r="E318" s="7" t="str">
        <f t="shared" si="16"/>
        <v/>
      </c>
      <c r="F318" s="8" t="str">
        <f t="shared" ca="1" si="14"/>
        <v/>
      </c>
      <c r="G318" s="6" t="str">
        <f>IF(A318="","",IF(E318="","Sin caducidad",IF(F318&lt;0,"Caducado",IF(F318&lt;=Configuración!$B$2,"Por caducar","Vigente"))))</f>
        <v/>
      </c>
      <c r="H318" s="4"/>
      <c r="I318" s="4"/>
      <c r="J318">
        <f t="shared" si="15"/>
        <v>0</v>
      </c>
    </row>
    <row r="319" spans="1:10" x14ac:dyDescent="0.3">
      <c r="A319" s="4"/>
      <c r="B319" s="4"/>
      <c r="C319" s="5"/>
      <c r="D319" s="6" t="str">
        <f>IF(B319="","",IFERROR(IF(VLOOKUP(B319,Configuración!$A$6:$B$15,2,FALSE)="","",VLOOKUP(B319,Configuración!$A$6:$B$15,2,FALSE)),""))</f>
        <v/>
      </c>
      <c r="E319" s="7" t="str">
        <f t="shared" si="16"/>
        <v/>
      </c>
      <c r="F319" s="8" t="str">
        <f t="shared" ca="1" si="14"/>
        <v/>
      </c>
      <c r="G319" s="6" t="str">
        <f>IF(A319="","",IF(E319="","Sin caducidad",IF(F319&lt;0,"Caducado",IF(F319&lt;=Configuración!$B$2,"Por caducar","Vigente"))))</f>
        <v/>
      </c>
      <c r="H319" s="4"/>
      <c r="I319" s="4"/>
      <c r="J319">
        <f t="shared" si="15"/>
        <v>0</v>
      </c>
    </row>
    <row r="320" spans="1:10" x14ac:dyDescent="0.3">
      <c r="A320" s="4"/>
      <c r="B320" s="4"/>
      <c r="C320" s="5"/>
      <c r="D320" s="6" t="str">
        <f>IF(B320="","",IFERROR(IF(VLOOKUP(B320,Configuración!$A$6:$B$15,2,FALSE)="","",VLOOKUP(B320,Configuración!$A$6:$B$15,2,FALSE)),""))</f>
        <v/>
      </c>
      <c r="E320" s="7" t="str">
        <f t="shared" si="16"/>
        <v/>
      </c>
      <c r="F320" s="8" t="str">
        <f t="shared" ca="1" si="14"/>
        <v/>
      </c>
      <c r="G320" s="6" t="str">
        <f>IF(A320="","",IF(E320="","Sin caducidad",IF(F320&lt;0,"Caducado",IF(F320&lt;=Configuración!$B$2,"Por caducar","Vigente"))))</f>
        <v/>
      </c>
      <c r="H320" s="4"/>
      <c r="I320" s="4"/>
      <c r="J320">
        <f t="shared" si="15"/>
        <v>0</v>
      </c>
    </row>
    <row r="321" spans="1:10" x14ac:dyDescent="0.3">
      <c r="A321" s="4"/>
      <c r="B321" s="4"/>
      <c r="C321" s="5"/>
      <c r="D321" s="6" t="str">
        <f>IF(B321="","",IFERROR(IF(VLOOKUP(B321,Configuración!$A$6:$B$15,2,FALSE)="","",VLOOKUP(B321,Configuración!$A$6:$B$15,2,FALSE)),""))</f>
        <v/>
      </c>
      <c r="E321" s="7" t="str">
        <f t="shared" si="16"/>
        <v/>
      </c>
      <c r="F321" s="8" t="str">
        <f t="shared" ca="1" si="14"/>
        <v/>
      </c>
      <c r="G321" s="6" t="str">
        <f>IF(A321="","",IF(E321="","Sin caducidad",IF(F321&lt;0,"Caducado",IF(F321&lt;=Configuración!$B$2,"Por caducar","Vigente"))))</f>
        <v/>
      </c>
      <c r="H321" s="4"/>
      <c r="I321" s="4"/>
      <c r="J321">
        <f t="shared" si="15"/>
        <v>0</v>
      </c>
    </row>
    <row r="322" spans="1:10" x14ac:dyDescent="0.3">
      <c r="A322" s="4"/>
      <c r="B322" s="4"/>
      <c r="C322" s="5"/>
      <c r="D322" s="6" t="str">
        <f>IF(B322="","",IFERROR(IF(VLOOKUP(B322,Configuración!$A$6:$B$15,2,FALSE)="","",VLOOKUP(B322,Configuración!$A$6:$B$15,2,FALSE)),""))</f>
        <v/>
      </c>
      <c r="E322" s="7" t="str">
        <f t="shared" si="16"/>
        <v/>
      </c>
      <c r="F322" s="8" t="str">
        <f t="shared" ref="F322:F385" ca="1" si="17">IF(E322="","",E322-TODAY())</f>
        <v/>
      </c>
      <c r="G322" s="6" t="str">
        <f>IF(A322="","",IF(E322="","Sin caducidad",IF(F322&lt;0,"Caducado",IF(F322&lt;=Configuración!$B$2,"Por caducar","Vigente"))))</f>
        <v/>
      </c>
      <c r="H322" s="4"/>
      <c r="I322" s="4"/>
      <c r="J322">
        <f t="shared" ref="J322:J385" si="18">IF(E322="",0,E322)</f>
        <v>0</v>
      </c>
    </row>
    <row r="323" spans="1:10" x14ac:dyDescent="0.3">
      <c r="A323" s="4"/>
      <c r="B323" s="4"/>
      <c r="C323" s="5"/>
      <c r="D323" s="6" t="str">
        <f>IF(B323="","",IFERROR(IF(VLOOKUP(B323,Configuración!$A$6:$B$15,2,FALSE)="","",VLOOKUP(B323,Configuración!$A$6:$B$15,2,FALSE)),""))</f>
        <v/>
      </c>
      <c r="E323" s="7" t="str">
        <f t="shared" si="16"/>
        <v/>
      </c>
      <c r="F323" s="8" t="str">
        <f t="shared" ca="1" si="17"/>
        <v/>
      </c>
      <c r="G323" s="6" t="str">
        <f>IF(A323="","",IF(E323="","Sin caducidad",IF(F323&lt;0,"Caducado",IF(F323&lt;=Configuración!$B$2,"Por caducar","Vigente"))))</f>
        <v/>
      </c>
      <c r="H323" s="4"/>
      <c r="I323" s="4"/>
      <c r="J323">
        <f t="shared" si="18"/>
        <v>0</v>
      </c>
    </row>
    <row r="324" spans="1:10" x14ac:dyDescent="0.3">
      <c r="A324" s="4"/>
      <c r="B324" s="4"/>
      <c r="C324" s="5"/>
      <c r="D324" s="6" t="str">
        <f>IF(B324="","",IFERROR(IF(VLOOKUP(B324,Configuración!$A$6:$B$15,2,FALSE)="","",VLOOKUP(B324,Configuración!$A$6:$B$15,2,FALSE)),""))</f>
        <v/>
      </c>
      <c r="E324" s="7" t="str">
        <f t="shared" si="16"/>
        <v/>
      </c>
      <c r="F324" s="8" t="str">
        <f t="shared" ca="1" si="17"/>
        <v/>
      </c>
      <c r="G324" s="6" t="str">
        <f>IF(A324="","",IF(E324="","Sin caducidad",IF(F324&lt;0,"Caducado",IF(F324&lt;=Configuración!$B$2,"Por caducar","Vigente"))))</f>
        <v/>
      </c>
      <c r="H324" s="4"/>
      <c r="I324" s="4"/>
      <c r="J324">
        <f t="shared" si="18"/>
        <v>0</v>
      </c>
    </row>
    <row r="325" spans="1:10" x14ac:dyDescent="0.3">
      <c r="A325" s="4"/>
      <c r="B325" s="4"/>
      <c r="C325" s="5"/>
      <c r="D325" s="6" t="str">
        <f>IF(B325="","",IFERROR(IF(VLOOKUP(B325,Configuración!$A$6:$B$15,2,FALSE)="","",VLOOKUP(B325,Configuración!$A$6:$B$15,2,FALSE)),""))</f>
        <v/>
      </c>
      <c r="E325" s="7" t="str">
        <f t="shared" si="16"/>
        <v/>
      </c>
      <c r="F325" s="8" t="str">
        <f t="shared" ca="1" si="17"/>
        <v/>
      </c>
      <c r="G325" s="6" t="str">
        <f>IF(A325="","",IF(E325="","Sin caducidad",IF(F325&lt;0,"Caducado",IF(F325&lt;=Configuración!$B$2,"Por caducar","Vigente"))))</f>
        <v/>
      </c>
      <c r="H325" s="4"/>
      <c r="I325" s="4"/>
      <c r="J325">
        <f t="shared" si="18"/>
        <v>0</v>
      </c>
    </row>
    <row r="326" spans="1:10" x14ac:dyDescent="0.3">
      <c r="A326" s="4"/>
      <c r="B326" s="4"/>
      <c r="C326" s="5"/>
      <c r="D326" s="6" t="str">
        <f>IF(B326="","",IFERROR(IF(VLOOKUP(B326,Configuración!$A$6:$B$15,2,FALSE)="","",VLOOKUP(B326,Configuración!$A$6:$B$15,2,FALSE)),""))</f>
        <v/>
      </c>
      <c r="E326" s="7" t="str">
        <f t="shared" si="16"/>
        <v/>
      </c>
      <c r="F326" s="8" t="str">
        <f t="shared" ca="1" si="17"/>
        <v/>
      </c>
      <c r="G326" s="6" t="str">
        <f>IF(A326="","",IF(E326="","Sin caducidad",IF(F326&lt;0,"Caducado",IF(F326&lt;=Configuración!$B$2,"Por caducar","Vigente"))))</f>
        <v/>
      </c>
      <c r="H326" s="4"/>
      <c r="I326" s="4"/>
      <c r="J326">
        <f t="shared" si="18"/>
        <v>0</v>
      </c>
    </row>
    <row r="327" spans="1:10" x14ac:dyDescent="0.3">
      <c r="A327" s="4"/>
      <c r="B327" s="4"/>
      <c r="C327" s="5"/>
      <c r="D327" s="6" t="str">
        <f>IF(B327="","",IFERROR(IF(VLOOKUP(B327,Configuración!$A$6:$B$15,2,FALSE)="","",VLOOKUP(B327,Configuración!$A$6:$B$15,2,FALSE)),""))</f>
        <v/>
      </c>
      <c r="E327" s="7" t="str">
        <f t="shared" si="16"/>
        <v/>
      </c>
      <c r="F327" s="8" t="str">
        <f t="shared" ca="1" si="17"/>
        <v/>
      </c>
      <c r="G327" s="6" t="str">
        <f>IF(A327="","",IF(E327="","Sin caducidad",IF(F327&lt;0,"Caducado",IF(F327&lt;=Configuración!$B$2,"Por caducar","Vigente"))))</f>
        <v/>
      </c>
      <c r="H327" s="4"/>
      <c r="I327" s="4"/>
      <c r="J327">
        <f t="shared" si="18"/>
        <v>0</v>
      </c>
    </row>
    <row r="328" spans="1:10" x14ac:dyDescent="0.3">
      <c r="A328" s="4"/>
      <c r="B328" s="4"/>
      <c r="C328" s="5"/>
      <c r="D328" s="6" t="str">
        <f>IF(B328="","",IFERROR(IF(VLOOKUP(B328,Configuración!$A$6:$B$15,2,FALSE)="","",VLOOKUP(B328,Configuración!$A$6:$B$15,2,FALSE)),""))</f>
        <v/>
      </c>
      <c r="E328" s="7" t="str">
        <f t="shared" si="16"/>
        <v/>
      </c>
      <c r="F328" s="8" t="str">
        <f t="shared" ca="1" si="17"/>
        <v/>
      </c>
      <c r="G328" s="6" t="str">
        <f>IF(A328="","",IF(E328="","Sin caducidad",IF(F328&lt;0,"Caducado",IF(F328&lt;=Configuración!$B$2,"Por caducar","Vigente"))))</f>
        <v/>
      </c>
      <c r="H328" s="4"/>
      <c r="I328" s="4"/>
      <c r="J328">
        <f t="shared" si="18"/>
        <v>0</v>
      </c>
    </row>
    <row r="329" spans="1:10" x14ac:dyDescent="0.3">
      <c r="A329" s="4"/>
      <c r="B329" s="4"/>
      <c r="C329" s="5"/>
      <c r="D329" s="6" t="str">
        <f>IF(B329="","",IFERROR(IF(VLOOKUP(B329,Configuración!$A$6:$B$15,2,FALSE)="","",VLOOKUP(B329,Configuración!$A$6:$B$15,2,FALSE)),""))</f>
        <v/>
      </c>
      <c r="E329" s="7" t="str">
        <f t="shared" si="16"/>
        <v/>
      </c>
      <c r="F329" s="8" t="str">
        <f t="shared" ca="1" si="17"/>
        <v/>
      </c>
      <c r="G329" s="6" t="str">
        <f>IF(A329="","",IF(E329="","Sin caducidad",IF(F329&lt;0,"Caducado",IF(F329&lt;=Configuración!$B$2,"Por caducar","Vigente"))))</f>
        <v/>
      </c>
      <c r="H329" s="4"/>
      <c r="I329" s="4"/>
      <c r="J329">
        <f t="shared" si="18"/>
        <v>0</v>
      </c>
    </row>
    <row r="330" spans="1:10" x14ac:dyDescent="0.3">
      <c r="A330" s="4"/>
      <c r="B330" s="4"/>
      <c r="C330" s="5"/>
      <c r="D330" s="6" t="str">
        <f>IF(B330="","",IFERROR(IF(VLOOKUP(B330,Configuración!$A$6:$B$15,2,FALSE)="","",VLOOKUP(B330,Configuración!$A$6:$B$15,2,FALSE)),""))</f>
        <v/>
      </c>
      <c r="E330" s="7" t="str">
        <f t="shared" si="16"/>
        <v/>
      </c>
      <c r="F330" s="8" t="str">
        <f t="shared" ca="1" si="17"/>
        <v/>
      </c>
      <c r="G330" s="6" t="str">
        <f>IF(A330="","",IF(E330="","Sin caducidad",IF(F330&lt;0,"Caducado",IF(F330&lt;=Configuración!$B$2,"Por caducar","Vigente"))))</f>
        <v/>
      </c>
      <c r="H330" s="4"/>
      <c r="I330" s="4"/>
      <c r="J330">
        <f t="shared" si="18"/>
        <v>0</v>
      </c>
    </row>
    <row r="331" spans="1:10" x14ac:dyDescent="0.3">
      <c r="A331" s="4"/>
      <c r="B331" s="4"/>
      <c r="C331" s="5"/>
      <c r="D331" s="6" t="str">
        <f>IF(B331="","",IFERROR(IF(VLOOKUP(B331,Configuración!$A$6:$B$15,2,FALSE)="","",VLOOKUP(B331,Configuración!$A$6:$B$15,2,FALSE)),""))</f>
        <v/>
      </c>
      <c r="E331" s="7" t="str">
        <f t="shared" si="16"/>
        <v/>
      </c>
      <c r="F331" s="8" t="str">
        <f t="shared" ca="1" si="17"/>
        <v/>
      </c>
      <c r="G331" s="6" t="str">
        <f>IF(A331="","",IF(E331="","Sin caducidad",IF(F331&lt;0,"Caducado",IF(F331&lt;=Configuración!$B$2,"Por caducar","Vigente"))))</f>
        <v/>
      </c>
      <c r="H331" s="4"/>
      <c r="I331" s="4"/>
      <c r="J331">
        <f t="shared" si="18"/>
        <v>0</v>
      </c>
    </row>
    <row r="332" spans="1:10" x14ac:dyDescent="0.3">
      <c r="A332" s="4"/>
      <c r="B332" s="4"/>
      <c r="C332" s="5"/>
      <c r="D332" s="6" t="str">
        <f>IF(B332="","",IFERROR(IF(VLOOKUP(B332,Configuración!$A$6:$B$15,2,FALSE)="","",VLOOKUP(B332,Configuración!$A$6:$B$15,2,FALSE)),""))</f>
        <v/>
      </c>
      <c r="E332" s="7" t="str">
        <f t="shared" si="16"/>
        <v/>
      </c>
      <c r="F332" s="8" t="str">
        <f t="shared" ca="1" si="17"/>
        <v/>
      </c>
      <c r="G332" s="6" t="str">
        <f>IF(A332="","",IF(E332="","Sin caducidad",IF(F332&lt;0,"Caducado",IF(F332&lt;=Configuración!$B$2,"Por caducar","Vigente"))))</f>
        <v/>
      </c>
      <c r="H332" s="4"/>
      <c r="I332" s="4"/>
      <c r="J332">
        <f t="shared" si="18"/>
        <v>0</v>
      </c>
    </row>
    <row r="333" spans="1:10" x14ac:dyDescent="0.3">
      <c r="A333" s="4"/>
      <c r="B333" s="4"/>
      <c r="C333" s="5"/>
      <c r="D333" s="6" t="str">
        <f>IF(B333="","",IFERROR(IF(VLOOKUP(B333,Configuración!$A$6:$B$15,2,FALSE)="","",VLOOKUP(B333,Configuración!$A$6:$B$15,2,FALSE)),""))</f>
        <v/>
      </c>
      <c r="E333" s="7" t="str">
        <f t="shared" si="16"/>
        <v/>
      </c>
      <c r="F333" s="8" t="str">
        <f t="shared" ca="1" si="17"/>
        <v/>
      </c>
      <c r="G333" s="6" t="str">
        <f>IF(A333="","",IF(E333="","Sin caducidad",IF(F333&lt;0,"Caducado",IF(F333&lt;=Configuración!$B$2,"Por caducar","Vigente"))))</f>
        <v/>
      </c>
      <c r="H333" s="4"/>
      <c r="I333" s="4"/>
      <c r="J333">
        <f t="shared" si="18"/>
        <v>0</v>
      </c>
    </row>
    <row r="334" spans="1:10" x14ac:dyDescent="0.3">
      <c r="A334" s="4"/>
      <c r="B334" s="4"/>
      <c r="C334" s="5"/>
      <c r="D334" s="6" t="str">
        <f>IF(B334="","",IFERROR(IF(VLOOKUP(B334,Configuración!$A$6:$B$15,2,FALSE)="","",VLOOKUP(B334,Configuración!$A$6:$B$15,2,FALSE)),""))</f>
        <v/>
      </c>
      <c r="E334" s="7" t="str">
        <f t="shared" si="16"/>
        <v/>
      </c>
      <c r="F334" s="8" t="str">
        <f t="shared" ca="1" si="17"/>
        <v/>
      </c>
      <c r="G334" s="6" t="str">
        <f>IF(A334="","",IF(E334="","Sin caducidad",IF(F334&lt;0,"Caducado",IF(F334&lt;=Configuración!$B$2,"Por caducar","Vigente"))))</f>
        <v/>
      </c>
      <c r="H334" s="4"/>
      <c r="I334" s="4"/>
      <c r="J334">
        <f t="shared" si="18"/>
        <v>0</v>
      </c>
    </row>
    <row r="335" spans="1:10" x14ac:dyDescent="0.3">
      <c r="A335" s="4"/>
      <c r="B335" s="4"/>
      <c r="C335" s="5"/>
      <c r="D335" s="6" t="str">
        <f>IF(B335="","",IFERROR(IF(VLOOKUP(B335,Configuración!$A$6:$B$15,2,FALSE)="","",VLOOKUP(B335,Configuración!$A$6:$B$15,2,FALSE)),""))</f>
        <v/>
      </c>
      <c r="E335" s="7" t="str">
        <f t="shared" si="16"/>
        <v/>
      </c>
      <c r="F335" s="8" t="str">
        <f t="shared" ca="1" si="17"/>
        <v/>
      </c>
      <c r="G335" s="6" t="str">
        <f>IF(A335="","",IF(E335="","Sin caducidad",IF(F335&lt;0,"Caducado",IF(F335&lt;=Configuración!$B$2,"Por caducar","Vigente"))))</f>
        <v/>
      </c>
      <c r="H335" s="4"/>
      <c r="I335" s="4"/>
      <c r="J335">
        <f t="shared" si="18"/>
        <v>0</v>
      </c>
    </row>
    <row r="336" spans="1:10" x14ac:dyDescent="0.3">
      <c r="A336" s="4"/>
      <c r="B336" s="4"/>
      <c r="C336" s="5"/>
      <c r="D336" s="6" t="str">
        <f>IF(B336="","",IFERROR(IF(VLOOKUP(B336,Configuración!$A$6:$B$15,2,FALSE)="","",VLOOKUP(B336,Configuración!$A$6:$B$15,2,FALSE)),""))</f>
        <v/>
      </c>
      <c r="E336" s="7" t="str">
        <f t="shared" si="16"/>
        <v/>
      </c>
      <c r="F336" s="8" t="str">
        <f t="shared" ca="1" si="17"/>
        <v/>
      </c>
      <c r="G336" s="6" t="str">
        <f>IF(A336="","",IF(E336="","Sin caducidad",IF(F336&lt;0,"Caducado",IF(F336&lt;=Configuración!$B$2,"Por caducar","Vigente"))))</f>
        <v/>
      </c>
      <c r="H336" s="4"/>
      <c r="I336" s="4"/>
      <c r="J336">
        <f t="shared" si="18"/>
        <v>0</v>
      </c>
    </row>
    <row r="337" spans="1:10" x14ac:dyDescent="0.3">
      <c r="A337" s="4"/>
      <c r="B337" s="4"/>
      <c r="C337" s="5"/>
      <c r="D337" s="6" t="str">
        <f>IF(B337="","",IFERROR(IF(VLOOKUP(B337,Configuración!$A$6:$B$15,2,FALSE)="","",VLOOKUP(B337,Configuración!$A$6:$B$15,2,FALSE)),""))</f>
        <v/>
      </c>
      <c r="E337" s="7" t="str">
        <f t="shared" si="16"/>
        <v/>
      </c>
      <c r="F337" s="8" t="str">
        <f t="shared" ca="1" si="17"/>
        <v/>
      </c>
      <c r="G337" s="6" t="str">
        <f>IF(A337="","",IF(E337="","Sin caducidad",IF(F337&lt;0,"Caducado",IF(F337&lt;=Configuración!$B$2,"Por caducar","Vigente"))))</f>
        <v/>
      </c>
      <c r="H337" s="4"/>
      <c r="I337" s="4"/>
      <c r="J337">
        <f t="shared" si="18"/>
        <v>0</v>
      </c>
    </row>
    <row r="338" spans="1:10" x14ac:dyDescent="0.3">
      <c r="A338" s="4"/>
      <c r="B338" s="4"/>
      <c r="C338" s="5"/>
      <c r="D338" s="6" t="str">
        <f>IF(B338="","",IFERROR(IF(VLOOKUP(B338,Configuración!$A$6:$B$15,2,FALSE)="","",VLOOKUP(B338,Configuración!$A$6:$B$15,2,FALSE)),""))</f>
        <v/>
      </c>
      <c r="E338" s="7" t="str">
        <f t="shared" si="16"/>
        <v/>
      </c>
      <c r="F338" s="8" t="str">
        <f t="shared" ca="1" si="17"/>
        <v/>
      </c>
      <c r="G338" s="6" t="str">
        <f>IF(A338="","",IF(E338="","Sin caducidad",IF(F338&lt;0,"Caducado",IF(F338&lt;=Configuración!$B$2,"Por caducar","Vigente"))))</f>
        <v/>
      </c>
      <c r="H338" s="4"/>
      <c r="I338" s="4"/>
      <c r="J338">
        <f t="shared" si="18"/>
        <v>0</v>
      </c>
    </row>
    <row r="339" spans="1:10" x14ac:dyDescent="0.3">
      <c r="A339" s="4"/>
      <c r="B339" s="4"/>
      <c r="C339" s="5"/>
      <c r="D339" s="6" t="str">
        <f>IF(B339="","",IFERROR(IF(VLOOKUP(B339,Configuración!$A$6:$B$15,2,FALSE)="","",VLOOKUP(B339,Configuración!$A$6:$B$15,2,FALSE)),""))</f>
        <v/>
      </c>
      <c r="E339" s="7" t="str">
        <f t="shared" si="16"/>
        <v/>
      </c>
      <c r="F339" s="8" t="str">
        <f t="shared" ca="1" si="17"/>
        <v/>
      </c>
      <c r="G339" s="6" t="str">
        <f>IF(A339="","",IF(E339="","Sin caducidad",IF(F339&lt;0,"Caducado",IF(F339&lt;=Configuración!$B$2,"Por caducar","Vigente"))))</f>
        <v/>
      </c>
      <c r="H339" s="4"/>
      <c r="I339" s="4"/>
      <c r="J339">
        <f t="shared" si="18"/>
        <v>0</v>
      </c>
    </row>
    <row r="340" spans="1:10" x14ac:dyDescent="0.3">
      <c r="A340" s="4"/>
      <c r="B340" s="4"/>
      <c r="C340" s="5"/>
      <c r="D340" s="6" t="str">
        <f>IF(B340="","",IFERROR(IF(VLOOKUP(B340,Configuración!$A$6:$B$15,2,FALSE)="","",VLOOKUP(B340,Configuración!$A$6:$B$15,2,FALSE)),""))</f>
        <v/>
      </c>
      <c r="E340" s="7" t="str">
        <f t="shared" si="16"/>
        <v/>
      </c>
      <c r="F340" s="8" t="str">
        <f t="shared" ca="1" si="17"/>
        <v/>
      </c>
      <c r="G340" s="6" t="str">
        <f>IF(A340="","",IF(E340="","Sin caducidad",IF(F340&lt;0,"Caducado",IF(F340&lt;=Configuración!$B$2,"Por caducar","Vigente"))))</f>
        <v/>
      </c>
      <c r="H340" s="4"/>
      <c r="I340" s="4"/>
      <c r="J340">
        <f t="shared" si="18"/>
        <v>0</v>
      </c>
    </row>
    <row r="341" spans="1:10" x14ac:dyDescent="0.3">
      <c r="A341" s="4"/>
      <c r="B341" s="4"/>
      <c r="C341" s="5"/>
      <c r="D341" s="6" t="str">
        <f>IF(B341="","",IFERROR(IF(VLOOKUP(B341,Configuración!$A$6:$B$15,2,FALSE)="","",VLOOKUP(B341,Configuración!$A$6:$B$15,2,FALSE)),""))</f>
        <v/>
      </c>
      <c r="E341" s="7" t="str">
        <f t="shared" si="16"/>
        <v/>
      </c>
      <c r="F341" s="8" t="str">
        <f t="shared" ca="1" si="17"/>
        <v/>
      </c>
      <c r="G341" s="6" t="str">
        <f>IF(A341="","",IF(E341="","Sin caducidad",IF(F341&lt;0,"Caducado",IF(F341&lt;=Configuración!$B$2,"Por caducar","Vigente"))))</f>
        <v/>
      </c>
      <c r="H341" s="4"/>
      <c r="I341" s="4"/>
      <c r="J341">
        <f t="shared" si="18"/>
        <v>0</v>
      </c>
    </row>
    <row r="342" spans="1:10" x14ac:dyDescent="0.3">
      <c r="A342" s="4"/>
      <c r="B342" s="4"/>
      <c r="C342" s="5"/>
      <c r="D342" s="6" t="str">
        <f>IF(B342="","",IFERROR(IF(VLOOKUP(B342,Configuración!$A$6:$B$15,2,FALSE)="","",VLOOKUP(B342,Configuración!$A$6:$B$15,2,FALSE)),""))</f>
        <v/>
      </c>
      <c r="E342" s="7" t="str">
        <f t="shared" si="16"/>
        <v/>
      </c>
      <c r="F342" s="8" t="str">
        <f t="shared" ca="1" si="17"/>
        <v/>
      </c>
      <c r="G342" s="6" t="str">
        <f>IF(A342="","",IF(E342="","Sin caducidad",IF(F342&lt;0,"Caducado",IF(F342&lt;=Configuración!$B$2,"Por caducar","Vigente"))))</f>
        <v/>
      </c>
      <c r="H342" s="4"/>
      <c r="I342" s="4"/>
      <c r="J342">
        <f t="shared" si="18"/>
        <v>0</v>
      </c>
    </row>
    <row r="343" spans="1:10" x14ac:dyDescent="0.3">
      <c r="A343" s="4"/>
      <c r="B343" s="4"/>
      <c r="C343" s="5"/>
      <c r="D343" s="6" t="str">
        <f>IF(B343="","",IFERROR(IF(VLOOKUP(B343,Configuración!$A$6:$B$15,2,FALSE)="","",VLOOKUP(B343,Configuración!$A$6:$B$15,2,FALSE)),""))</f>
        <v/>
      </c>
      <c r="E343" s="7" t="str">
        <f t="shared" si="16"/>
        <v/>
      </c>
      <c r="F343" s="8" t="str">
        <f t="shared" ca="1" si="17"/>
        <v/>
      </c>
      <c r="G343" s="6" t="str">
        <f>IF(A343="","",IF(E343="","Sin caducidad",IF(F343&lt;0,"Caducado",IF(F343&lt;=Configuración!$B$2,"Por caducar","Vigente"))))</f>
        <v/>
      </c>
      <c r="H343" s="4"/>
      <c r="I343" s="4"/>
      <c r="J343">
        <f t="shared" si="18"/>
        <v>0</v>
      </c>
    </row>
    <row r="344" spans="1:10" x14ac:dyDescent="0.3">
      <c r="A344" s="4"/>
      <c r="B344" s="4"/>
      <c r="C344" s="5"/>
      <c r="D344" s="6" t="str">
        <f>IF(B344="","",IFERROR(IF(VLOOKUP(B344,Configuración!$A$6:$B$15,2,FALSE)="","",VLOOKUP(B344,Configuración!$A$6:$B$15,2,FALSE)),""))</f>
        <v/>
      </c>
      <c r="E344" s="7" t="str">
        <f t="shared" si="16"/>
        <v/>
      </c>
      <c r="F344" s="8" t="str">
        <f t="shared" ca="1" si="17"/>
        <v/>
      </c>
      <c r="G344" s="6" t="str">
        <f>IF(A344="","",IF(E344="","Sin caducidad",IF(F344&lt;0,"Caducado",IF(F344&lt;=Configuración!$B$2,"Por caducar","Vigente"))))</f>
        <v/>
      </c>
      <c r="H344" s="4"/>
      <c r="I344" s="4"/>
      <c r="J344">
        <f t="shared" si="18"/>
        <v>0</v>
      </c>
    </row>
    <row r="345" spans="1:10" x14ac:dyDescent="0.3">
      <c r="A345" s="4"/>
      <c r="B345" s="4"/>
      <c r="C345" s="5"/>
      <c r="D345" s="6" t="str">
        <f>IF(B345="","",IFERROR(IF(VLOOKUP(B345,Configuración!$A$6:$B$15,2,FALSE)="","",VLOOKUP(B345,Configuración!$A$6:$B$15,2,FALSE)),""))</f>
        <v/>
      </c>
      <c r="E345" s="7" t="str">
        <f t="shared" si="16"/>
        <v/>
      </c>
      <c r="F345" s="8" t="str">
        <f t="shared" ca="1" si="17"/>
        <v/>
      </c>
      <c r="G345" s="6" t="str">
        <f>IF(A345="","",IF(E345="","Sin caducidad",IF(F345&lt;0,"Caducado",IF(F345&lt;=Configuración!$B$2,"Por caducar","Vigente"))))</f>
        <v/>
      </c>
      <c r="H345" s="4"/>
      <c r="I345" s="4"/>
      <c r="J345">
        <f t="shared" si="18"/>
        <v>0</v>
      </c>
    </row>
    <row r="346" spans="1:10" x14ac:dyDescent="0.3">
      <c r="A346" s="4"/>
      <c r="B346" s="4"/>
      <c r="C346" s="5"/>
      <c r="D346" s="6" t="str">
        <f>IF(B346="","",IFERROR(IF(VLOOKUP(B346,Configuración!$A$6:$B$15,2,FALSE)="","",VLOOKUP(B346,Configuración!$A$6:$B$15,2,FALSE)),""))</f>
        <v/>
      </c>
      <c r="E346" s="7" t="str">
        <f t="shared" si="16"/>
        <v/>
      </c>
      <c r="F346" s="8" t="str">
        <f t="shared" ca="1" si="17"/>
        <v/>
      </c>
      <c r="G346" s="6" t="str">
        <f>IF(A346="","",IF(E346="","Sin caducidad",IF(F346&lt;0,"Caducado",IF(F346&lt;=Configuración!$B$2,"Por caducar","Vigente"))))</f>
        <v/>
      </c>
      <c r="H346" s="4"/>
      <c r="I346" s="4"/>
      <c r="J346">
        <f t="shared" si="18"/>
        <v>0</v>
      </c>
    </row>
    <row r="347" spans="1:10" x14ac:dyDescent="0.3">
      <c r="A347" s="4"/>
      <c r="B347" s="4"/>
      <c r="C347" s="5"/>
      <c r="D347" s="6" t="str">
        <f>IF(B347="","",IFERROR(IF(VLOOKUP(B347,Configuración!$A$6:$B$15,2,FALSE)="","",VLOOKUP(B347,Configuración!$A$6:$B$15,2,FALSE)),""))</f>
        <v/>
      </c>
      <c r="E347" s="7" t="str">
        <f t="shared" ref="E347:E410" si="19">IF(OR(C347="",D347=""),"",EDATE(C347,D347))</f>
        <v/>
      </c>
      <c r="F347" s="8" t="str">
        <f t="shared" ca="1" si="17"/>
        <v/>
      </c>
      <c r="G347" s="6" t="str">
        <f>IF(A347="","",IF(E347="","Sin caducidad",IF(F347&lt;0,"Caducado",IF(F347&lt;=Configuración!$B$2,"Por caducar","Vigente"))))</f>
        <v/>
      </c>
      <c r="H347" s="4"/>
      <c r="I347" s="4"/>
      <c r="J347">
        <f t="shared" si="18"/>
        <v>0</v>
      </c>
    </row>
    <row r="348" spans="1:10" x14ac:dyDescent="0.3">
      <c r="A348" s="4"/>
      <c r="B348" s="4"/>
      <c r="C348" s="5"/>
      <c r="D348" s="6" t="str">
        <f>IF(B348="","",IFERROR(IF(VLOOKUP(B348,Configuración!$A$6:$B$15,2,FALSE)="","",VLOOKUP(B348,Configuración!$A$6:$B$15,2,FALSE)),""))</f>
        <v/>
      </c>
      <c r="E348" s="7" t="str">
        <f t="shared" si="19"/>
        <v/>
      </c>
      <c r="F348" s="8" t="str">
        <f t="shared" ca="1" si="17"/>
        <v/>
      </c>
      <c r="G348" s="6" t="str">
        <f>IF(A348="","",IF(E348="","Sin caducidad",IF(F348&lt;0,"Caducado",IF(F348&lt;=Configuración!$B$2,"Por caducar","Vigente"))))</f>
        <v/>
      </c>
      <c r="H348" s="4"/>
      <c r="I348" s="4"/>
      <c r="J348">
        <f t="shared" si="18"/>
        <v>0</v>
      </c>
    </row>
    <row r="349" spans="1:10" x14ac:dyDescent="0.3">
      <c r="A349" s="4"/>
      <c r="B349" s="4"/>
      <c r="C349" s="5"/>
      <c r="D349" s="6" t="str">
        <f>IF(B349="","",IFERROR(IF(VLOOKUP(B349,Configuración!$A$6:$B$15,2,FALSE)="","",VLOOKUP(B349,Configuración!$A$6:$B$15,2,FALSE)),""))</f>
        <v/>
      </c>
      <c r="E349" s="7" t="str">
        <f t="shared" si="19"/>
        <v/>
      </c>
      <c r="F349" s="8" t="str">
        <f t="shared" ca="1" si="17"/>
        <v/>
      </c>
      <c r="G349" s="6" t="str">
        <f>IF(A349="","",IF(E349="","Sin caducidad",IF(F349&lt;0,"Caducado",IF(F349&lt;=Configuración!$B$2,"Por caducar","Vigente"))))</f>
        <v/>
      </c>
      <c r="H349" s="4"/>
      <c r="I349" s="4"/>
      <c r="J349">
        <f t="shared" si="18"/>
        <v>0</v>
      </c>
    </row>
    <row r="350" spans="1:10" x14ac:dyDescent="0.3">
      <c r="A350" s="4"/>
      <c r="B350" s="4"/>
      <c r="C350" s="5"/>
      <c r="D350" s="6" t="str">
        <f>IF(B350="","",IFERROR(IF(VLOOKUP(B350,Configuración!$A$6:$B$15,2,FALSE)="","",VLOOKUP(B350,Configuración!$A$6:$B$15,2,FALSE)),""))</f>
        <v/>
      </c>
      <c r="E350" s="7" t="str">
        <f t="shared" si="19"/>
        <v/>
      </c>
      <c r="F350" s="8" t="str">
        <f t="shared" ca="1" si="17"/>
        <v/>
      </c>
      <c r="G350" s="6" t="str">
        <f>IF(A350="","",IF(E350="","Sin caducidad",IF(F350&lt;0,"Caducado",IF(F350&lt;=Configuración!$B$2,"Por caducar","Vigente"))))</f>
        <v/>
      </c>
      <c r="H350" s="4"/>
      <c r="I350" s="4"/>
      <c r="J350">
        <f t="shared" si="18"/>
        <v>0</v>
      </c>
    </row>
    <row r="351" spans="1:10" x14ac:dyDescent="0.3">
      <c r="A351" s="4"/>
      <c r="B351" s="4"/>
      <c r="C351" s="5"/>
      <c r="D351" s="6" t="str">
        <f>IF(B351="","",IFERROR(IF(VLOOKUP(B351,Configuración!$A$6:$B$15,2,FALSE)="","",VLOOKUP(B351,Configuración!$A$6:$B$15,2,FALSE)),""))</f>
        <v/>
      </c>
      <c r="E351" s="7" t="str">
        <f t="shared" si="19"/>
        <v/>
      </c>
      <c r="F351" s="8" t="str">
        <f t="shared" ca="1" si="17"/>
        <v/>
      </c>
      <c r="G351" s="6" t="str">
        <f>IF(A351="","",IF(E351="","Sin caducidad",IF(F351&lt;0,"Caducado",IF(F351&lt;=Configuración!$B$2,"Por caducar","Vigente"))))</f>
        <v/>
      </c>
      <c r="H351" s="4"/>
      <c r="I351" s="4"/>
      <c r="J351">
        <f t="shared" si="18"/>
        <v>0</v>
      </c>
    </row>
    <row r="352" spans="1:10" x14ac:dyDescent="0.3">
      <c r="A352" s="4"/>
      <c r="B352" s="4"/>
      <c r="C352" s="5"/>
      <c r="D352" s="6" t="str">
        <f>IF(B352="","",IFERROR(IF(VLOOKUP(B352,Configuración!$A$6:$B$15,2,FALSE)="","",VLOOKUP(B352,Configuración!$A$6:$B$15,2,FALSE)),""))</f>
        <v/>
      </c>
      <c r="E352" s="7" t="str">
        <f t="shared" si="19"/>
        <v/>
      </c>
      <c r="F352" s="8" t="str">
        <f t="shared" ca="1" si="17"/>
        <v/>
      </c>
      <c r="G352" s="6" t="str">
        <f>IF(A352="","",IF(E352="","Sin caducidad",IF(F352&lt;0,"Caducado",IF(F352&lt;=Configuración!$B$2,"Por caducar","Vigente"))))</f>
        <v/>
      </c>
      <c r="H352" s="4"/>
      <c r="I352" s="4"/>
      <c r="J352">
        <f t="shared" si="18"/>
        <v>0</v>
      </c>
    </row>
    <row r="353" spans="1:10" x14ac:dyDescent="0.3">
      <c r="A353" s="4"/>
      <c r="B353" s="4"/>
      <c r="C353" s="5"/>
      <c r="D353" s="6" t="str">
        <f>IF(B353="","",IFERROR(IF(VLOOKUP(B353,Configuración!$A$6:$B$15,2,FALSE)="","",VLOOKUP(B353,Configuración!$A$6:$B$15,2,FALSE)),""))</f>
        <v/>
      </c>
      <c r="E353" s="7" t="str">
        <f t="shared" si="19"/>
        <v/>
      </c>
      <c r="F353" s="8" t="str">
        <f t="shared" ca="1" si="17"/>
        <v/>
      </c>
      <c r="G353" s="6" t="str">
        <f>IF(A353="","",IF(E353="","Sin caducidad",IF(F353&lt;0,"Caducado",IF(F353&lt;=Configuración!$B$2,"Por caducar","Vigente"))))</f>
        <v/>
      </c>
      <c r="H353" s="4"/>
      <c r="I353" s="4"/>
      <c r="J353">
        <f t="shared" si="18"/>
        <v>0</v>
      </c>
    </row>
    <row r="354" spans="1:10" x14ac:dyDescent="0.3">
      <c r="A354" s="4"/>
      <c r="B354" s="4"/>
      <c r="C354" s="5"/>
      <c r="D354" s="6" t="str">
        <f>IF(B354="","",IFERROR(IF(VLOOKUP(B354,Configuración!$A$6:$B$15,2,FALSE)="","",VLOOKUP(B354,Configuración!$A$6:$B$15,2,FALSE)),""))</f>
        <v/>
      </c>
      <c r="E354" s="7" t="str">
        <f t="shared" si="19"/>
        <v/>
      </c>
      <c r="F354" s="8" t="str">
        <f t="shared" ca="1" si="17"/>
        <v/>
      </c>
      <c r="G354" s="6" t="str">
        <f>IF(A354="","",IF(E354="","Sin caducidad",IF(F354&lt;0,"Caducado",IF(F354&lt;=Configuración!$B$2,"Por caducar","Vigente"))))</f>
        <v/>
      </c>
      <c r="H354" s="4"/>
      <c r="I354" s="4"/>
      <c r="J354">
        <f t="shared" si="18"/>
        <v>0</v>
      </c>
    </row>
    <row r="355" spans="1:10" x14ac:dyDescent="0.3">
      <c r="A355" s="4"/>
      <c r="B355" s="4"/>
      <c r="C355" s="5"/>
      <c r="D355" s="6" t="str">
        <f>IF(B355="","",IFERROR(IF(VLOOKUP(B355,Configuración!$A$6:$B$15,2,FALSE)="","",VLOOKUP(B355,Configuración!$A$6:$B$15,2,FALSE)),""))</f>
        <v/>
      </c>
      <c r="E355" s="7" t="str">
        <f t="shared" si="19"/>
        <v/>
      </c>
      <c r="F355" s="8" t="str">
        <f t="shared" ca="1" si="17"/>
        <v/>
      </c>
      <c r="G355" s="6" t="str">
        <f>IF(A355="","",IF(E355="","Sin caducidad",IF(F355&lt;0,"Caducado",IF(F355&lt;=Configuración!$B$2,"Por caducar","Vigente"))))</f>
        <v/>
      </c>
      <c r="H355" s="4"/>
      <c r="I355" s="4"/>
      <c r="J355">
        <f t="shared" si="18"/>
        <v>0</v>
      </c>
    </row>
    <row r="356" spans="1:10" x14ac:dyDescent="0.3">
      <c r="A356" s="4"/>
      <c r="B356" s="4"/>
      <c r="C356" s="5"/>
      <c r="D356" s="6" t="str">
        <f>IF(B356="","",IFERROR(IF(VLOOKUP(B356,Configuración!$A$6:$B$15,2,FALSE)="","",VLOOKUP(B356,Configuración!$A$6:$B$15,2,FALSE)),""))</f>
        <v/>
      </c>
      <c r="E356" s="7" t="str">
        <f t="shared" si="19"/>
        <v/>
      </c>
      <c r="F356" s="8" t="str">
        <f t="shared" ca="1" si="17"/>
        <v/>
      </c>
      <c r="G356" s="6" t="str">
        <f>IF(A356="","",IF(E356="","Sin caducidad",IF(F356&lt;0,"Caducado",IF(F356&lt;=Configuración!$B$2,"Por caducar","Vigente"))))</f>
        <v/>
      </c>
      <c r="H356" s="4"/>
      <c r="I356" s="4"/>
      <c r="J356">
        <f t="shared" si="18"/>
        <v>0</v>
      </c>
    </row>
    <row r="357" spans="1:10" x14ac:dyDescent="0.3">
      <c r="A357" s="4"/>
      <c r="B357" s="4"/>
      <c r="C357" s="5"/>
      <c r="D357" s="6" t="str">
        <f>IF(B357="","",IFERROR(IF(VLOOKUP(B357,Configuración!$A$6:$B$15,2,FALSE)="","",VLOOKUP(B357,Configuración!$A$6:$B$15,2,FALSE)),""))</f>
        <v/>
      </c>
      <c r="E357" s="7" t="str">
        <f t="shared" si="19"/>
        <v/>
      </c>
      <c r="F357" s="8" t="str">
        <f t="shared" ca="1" si="17"/>
        <v/>
      </c>
      <c r="G357" s="6" t="str">
        <f>IF(A357="","",IF(E357="","Sin caducidad",IF(F357&lt;0,"Caducado",IF(F357&lt;=Configuración!$B$2,"Por caducar","Vigente"))))</f>
        <v/>
      </c>
      <c r="H357" s="4"/>
      <c r="I357" s="4"/>
      <c r="J357">
        <f t="shared" si="18"/>
        <v>0</v>
      </c>
    </row>
    <row r="358" spans="1:10" x14ac:dyDescent="0.3">
      <c r="A358" s="4"/>
      <c r="B358" s="4"/>
      <c r="C358" s="5"/>
      <c r="D358" s="6" t="str">
        <f>IF(B358="","",IFERROR(IF(VLOOKUP(B358,Configuración!$A$6:$B$15,2,FALSE)="","",VLOOKUP(B358,Configuración!$A$6:$B$15,2,FALSE)),""))</f>
        <v/>
      </c>
      <c r="E358" s="7" t="str">
        <f t="shared" si="19"/>
        <v/>
      </c>
      <c r="F358" s="8" t="str">
        <f t="shared" ca="1" si="17"/>
        <v/>
      </c>
      <c r="G358" s="6" t="str">
        <f>IF(A358="","",IF(E358="","Sin caducidad",IF(F358&lt;0,"Caducado",IF(F358&lt;=Configuración!$B$2,"Por caducar","Vigente"))))</f>
        <v/>
      </c>
      <c r="H358" s="4"/>
      <c r="I358" s="4"/>
      <c r="J358">
        <f t="shared" si="18"/>
        <v>0</v>
      </c>
    </row>
    <row r="359" spans="1:10" x14ac:dyDescent="0.3">
      <c r="A359" s="4"/>
      <c r="B359" s="4"/>
      <c r="C359" s="5"/>
      <c r="D359" s="6" t="str">
        <f>IF(B359="","",IFERROR(IF(VLOOKUP(B359,Configuración!$A$6:$B$15,2,FALSE)="","",VLOOKUP(B359,Configuración!$A$6:$B$15,2,FALSE)),""))</f>
        <v/>
      </c>
      <c r="E359" s="7" t="str">
        <f t="shared" si="19"/>
        <v/>
      </c>
      <c r="F359" s="8" t="str">
        <f t="shared" ca="1" si="17"/>
        <v/>
      </c>
      <c r="G359" s="6" t="str">
        <f>IF(A359="","",IF(E359="","Sin caducidad",IF(F359&lt;0,"Caducado",IF(F359&lt;=Configuración!$B$2,"Por caducar","Vigente"))))</f>
        <v/>
      </c>
      <c r="H359" s="4"/>
      <c r="I359" s="4"/>
      <c r="J359">
        <f t="shared" si="18"/>
        <v>0</v>
      </c>
    </row>
    <row r="360" spans="1:10" x14ac:dyDescent="0.3">
      <c r="A360" s="4"/>
      <c r="B360" s="4"/>
      <c r="C360" s="5"/>
      <c r="D360" s="6" t="str">
        <f>IF(B360="","",IFERROR(IF(VLOOKUP(B360,Configuración!$A$6:$B$15,2,FALSE)="","",VLOOKUP(B360,Configuración!$A$6:$B$15,2,FALSE)),""))</f>
        <v/>
      </c>
      <c r="E360" s="7" t="str">
        <f t="shared" si="19"/>
        <v/>
      </c>
      <c r="F360" s="8" t="str">
        <f t="shared" ca="1" si="17"/>
        <v/>
      </c>
      <c r="G360" s="6" t="str">
        <f>IF(A360="","",IF(E360="","Sin caducidad",IF(F360&lt;0,"Caducado",IF(F360&lt;=Configuración!$B$2,"Por caducar","Vigente"))))</f>
        <v/>
      </c>
      <c r="H360" s="4"/>
      <c r="I360" s="4"/>
      <c r="J360">
        <f t="shared" si="18"/>
        <v>0</v>
      </c>
    </row>
    <row r="361" spans="1:10" x14ac:dyDescent="0.3">
      <c r="A361" s="4"/>
      <c r="B361" s="4"/>
      <c r="C361" s="5"/>
      <c r="D361" s="6" t="str">
        <f>IF(B361="","",IFERROR(IF(VLOOKUP(B361,Configuración!$A$6:$B$15,2,FALSE)="","",VLOOKUP(B361,Configuración!$A$6:$B$15,2,FALSE)),""))</f>
        <v/>
      </c>
      <c r="E361" s="7" t="str">
        <f t="shared" si="19"/>
        <v/>
      </c>
      <c r="F361" s="8" t="str">
        <f t="shared" ca="1" si="17"/>
        <v/>
      </c>
      <c r="G361" s="6" t="str">
        <f>IF(A361="","",IF(E361="","Sin caducidad",IF(F361&lt;0,"Caducado",IF(F361&lt;=Configuración!$B$2,"Por caducar","Vigente"))))</f>
        <v/>
      </c>
      <c r="H361" s="4"/>
      <c r="I361" s="4"/>
      <c r="J361">
        <f t="shared" si="18"/>
        <v>0</v>
      </c>
    </row>
    <row r="362" spans="1:10" x14ac:dyDescent="0.3">
      <c r="A362" s="4"/>
      <c r="B362" s="4"/>
      <c r="C362" s="5"/>
      <c r="D362" s="6" t="str">
        <f>IF(B362="","",IFERROR(IF(VLOOKUP(B362,Configuración!$A$6:$B$15,2,FALSE)="","",VLOOKUP(B362,Configuración!$A$6:$B$15,2,FALSE)),""))</f>
        <v/>
      </c>
      <c r="E362" s="7" t="str">
        <f t="shared" si="19"/>
        <v/>
      </c>
      <c r="F362" s="8" t="str">
        <f t="shared" ca="1" si="17"/>
        <v/>
      </c>
      <c r="G362" s="6" t="str">
        <f>IF(A362="","",IF(E362="","Sin caducidad",IF(F362&lt;0,"Caducado",IF(F362&lt;=Configuración!$B$2,"Por caducar","Vigente"))))</f>
        <v/>
      </c>
      <c r="H362" s="4"/>
      <c r="I362" s="4"/>
      <c r="J362">
        <f t="shared" si="18"/>
        <v>0</v>
      </c>
    </row>
    <row r="363" spans="1:10" x14ac:dyDescent="0.3">
      <c r="A363" s="4"/>
      <c r="B363" s="4"/>
      <c r="C363" s="5"/>
      <c r="D363" s="6" t="str">
        <f>IF(B363="","",IFERROR(IF(VLOOKUP(B363,Configuración!$A$6:$B$15,2,FALSE)="","",VLOOKUP(B363,Configuración!$A$6:$B$15,2,FALSE)),""))</f>
        <v/>
      </c>
      <c r="E363" s="7" t="str">
        <f t="shared" si="19"/>
        <v/>
      </c>
      <c r="F363" s="8" t="str">
        <f t="shared" ca="1" si="17"/>
        <v/>
      </c>
      <c r="G363" s="6" t="str">
        <f>IF(A363="","",IF(E363="","Sin caducidad",IF(F363&lt;0,"Caducado",IF(F363&lt;=Configuración!$B$2,"Por caducar","Vigente"))))</f>
        <v/>
      </c>
      <c r="H363" s="4"/>
      <c r="I363" s="4"/>
      <c r="J363">
        <f t="shared" si="18"/>
        <v>0</v>
      </c>
    </row>
    <row r="364" spans="1:10" x14ac:dyDescent="0.3">
      <c r="A364" s="4"/>
      <c r="B364" s="4"/>
      <c r="C364" s="5"/>
      <c r="D364" s="6" t="str">
        <f>IF(B364="","",IFERROR(IF(VLOOKUP(B364,Configuración!$A$6:$B$15,2,FALSE)="","",VLOOKUP(B364,Configuración!$A$6:$B$15,2,FALSE)),""))</f>
        <v/>
      </c>
      <c r="E364" s="7" t="str">
        <f t="shared" si="19"/>
        <v/>
      </c>
      <c r="F364" s="8" t="str">
        <f t="shared" ca="1" si="17"/>
        <v/>
      </c>
      <c r="G364" s="6" t="str">
        <f>IF(A364="","",IF(E364="","Sin caducidad",IF(F364&lt;0,"Caducado",IF(F364&lt;=Configuración!$B$2,"Por caducar","Vigente"))))</f>
        <v/>
      </c>
      <c r="H364" s="4"/>
      <c r="I364" s="4"/>
      <c r="J364">
        <f t="shared" si="18"/>
        <v>0</v>
      </c>
    </row>
    <row r="365" spans="1:10" x14ac:dyDescent="0.3">
      <c r="A365" s="4"/>
      <c r="B365" s="4"/>
      <c r="C365" s="5"/>
      <c r="D365" s="6" t="str">
        <f>IF(B365="","",IFERROR(IF(VLOOKUP(B365,Configuración!$A$6:$B$15,2,FALSE)="","",VLOOKUP(B365,Configuración!$A$6:$B$15,2,FALSE)),""))</f>
        <v/>
      </c>
      <c r="E365" s="7" t="str">
        <f t="shared" si="19"/>
        <v/>
      </c>
      <c r="F365" s="8" t="str">
        <f t="shared" ca="1" si="17"/>
        <v/>
      </c>
      <c r="G365" s="6" t="str">
        <f>IF(A365="","",IF(E365="","Sin caducidad",IF(F365&lt;0,"Caducado",IF(F365&lt;=Configuración!$B$2,"Por caducar","Vigente"))))</f>
        <v/>
      </c>
      <c r="H365" s="4"/>
      <c r="I365" s="4"/>
      <c r="J365">
        <f t="shared" si="18"/>
        <v>0</v>
      </c>
    </row>
    <row r="366" spans="1:10" x14ac:dyDescent="0.3">
      <c r="A366" s="4"/>
      <c r="B366" s="4"/>
      <c r="C366" s="5"/>
      <c r="D366" s="6" t="str">
        <f>IF(B366="","",IFERROR(IF(VLOOKUP(B366,Configuración!$A$6:$B$15,2,FALSE)="","",VLOOKUP(B366,Configuración!$A$6:$B$15,2,FALSE)),""))</f>
        <v/>
      </c>
      <c r="E366" s="7" t="str">
        <f t="shared" si="19"/>
        <v/>
      </c>
      <c r="F366" s="8" t="str">
        <f t="shared" ca="1" si="17"/>
        <v/>
      </c>
      <c r="G366" s="6" t="str">
        <f>IF(A366="","",IF(E366="","Sin caducidad",IF(F366&lt;0,"Caducado",IF(F366&lt;=Configuración!$B$2,"Por caducar","Vigente"))))</f>
        <v/>
      </c>
      <c r="H366" s="4"/>
      <c r="I366" s="4"/>
      <c r="J366">
        <f t="shared" si="18"/>
        <v>0</v>
      </c>
    </row>
    <row r="367" spans="1:10" x14ac:dyDescent="0.3">
      <c r="A367" s="4"/>
      <c r="B367" s="4"/>
      <c r="C367" s="5"/>
      <c r="D367" s="6" t="str">
        <f>IF(B367="","",IFERROR(IF(VLOOKUP(B367,Configuración!$A$6:$B$15,2,FALSE)="","",VLOOKUP(B367,Configuración!$A$6:$B$15,2,FALSE)),""))</f>
        <v/>
      </c>
      <c r="E367" s="7" t="str">
        <f t="shared" si="19"/>
        <v/>
      </c>
      <c r="F367" s="8" t="str">
        <f t="shared" ca="1" si="17"/>
        <v/>
      </c>
      <c r="G367" s="6" t="str">
        <f>IF(A367="","",IF(E367="","Sin caducidad",IF(F367&lt;0,"Caducado",IF(F367&lt;=Configuración!$B$2,"Por caducar","Vigente"))))</f>
        <v/>
      </c>
      <c r="H367" s="4"/>
      <c r="I367" s="4"/>
      <c r="J367">
        <f t="shared" si="18"/>
        <v>0</v>
      </c>
    </row>
    <row r="368" spans="1:10" x14ac:dyDescent="0.3">
      <c r="A368" s="4"/>
      <c r="B368" s="4"/>
      <c r="C368" s="5"/>
      <c r="D368" s="6" t="str">
        <f>IF(B368="","",IFERROR(IF(VLOOKUP(B368,Configuración!$A$6:$B$15,2,FALSE)="","",VLOOKUP(B368,Configuración!$A$6:$B$15,2,FALSE)),""))</f>
        <v/>
      </c>
      <c r="E368" s="7" t="str">
        <f t="shared" si="19"/>
        <v/>
      </c>
      <c r="F368" s="8" t="str">
        <f t="shared" ca="1" si="17"/>
        <v/>
      </c>
      <c r="G368" s="6" t="str">
        <f>IF(A368="","",IF(E368="","Sin caducidad",IF(F368&lt;0,"Caducado",IF(F368&lt;=Configuración!$B$2,"Por caducar","Vigente"))))</f>
        <v/>
      </c>
      <c r="H368" s="4"/>
      <c r="I368" s="4"/>
      <c r="J368">
        <f t="shared" si="18"/>
        <v>0</v>
      </c>
    </row>
    <row r="369" spans="1:10" x14ac:dyDescent="0.3">
      <c r="A369" s="4"/>
      <c r="B369" s="4"/>
      <c r="C369" s="5"/>
      <c r="D369" s="6" t="str">
        <f>IF(B369="","",IFERROR(IF(VLOOKUP(B369,Configuración!$A$6:$B$15,2,FALSE)="","",VLOOKUP(B369,Configuración!$A$6:$B$15,2,FALSE)),""))</f>
        <v/>
      </c>
      <c r="E369" s="7" t="str">
        <f t="shared" si="19"/>
        <v/>
      </c>
      <c r="F369" s="8" t="str">
        <f t="shared" ca="1" si="17"/>
        <v/>
      </c>
      <c r="G369" s="6" t="str">
        <f>IF(A369="","",IF(E369="","Sin caducidad",IF(F369&lt;0,"Caducado",IF(F369&lt;=Configuración!$B$2,"Por caducar","Vigente"))))</f>
        <v/>
      </c>
      <c r="H369" s="4"/>
      <c r="I369" s="4"/>
      <c r="J369">
        <f t="shared" si="18"/>
        <v>0</v>
      </c>
    </row>
    <row r="370" spans="1:10" x14ac:dyDescent="0.3">
      <c r="A370" s="4"/>
      <c r="B370" s="4"/>
      <c r="C370" s="5"/>
      <c r="D370" s="6" t="str">
        <f>IF(B370="","",IFERROR(IF(VLOOKUP(B370,Configuración!$A$6:$B$15,2,FALSE)="","",VLOOKUP(B370,Configuración!$A$6:$B$15,2,FALSE)),""))</f>
        <v/>
      </c>
      <c r="E370" s="7" t="str">
        <f t="shared" si="19"/>
        <v/>
      </c>
      <c r="F370" s="8" t="str">
        <f t="shared" ca="1" si="17"/>
        <v/>
      </c>
      <c r="G370" s="6" t="str">
        <f>IF(A370="","",IF(E370="","Sin caducidad",IF(F370&lt;0,"Caducado",IF(F370&lt;=Configuración!$B$2,"Por caducar","Vigente"))))</f>
        <v/>
      </c>
      <c r="H370" s="4"/>
      <c r="I370" s="4"/>
      <c r="J370">
        <f t="shared" si="18"/>
        <v>0</v>
      </c>
    </row>
    <row r="371" spans="1:10" x14ac:dyDescent="0.3">
      <c r="A371" s="4"/>
      <c r="B371" s="4"/>
      <c r="C371" s="5"/>
      <c r="D371" s="6" t="str">
        <f>IF(B371="","",IFERROR(IF(VLOOKUP(B371,Configuración!$A$6:$B$15,2,FALSE)="","",VLOOKUP(B371,Configuración!$A$6:$B$15,2,FALSE)),""))</f>
        <v/>
      </c>
      <c r="E371" s="7" t="str">
        <f t="shared" si="19"/>
        <v/>
      </c>
      <c r="F371" s="8" t="str">
        <f t="shared" ca="1" si="17"/>
        <v/>
      </c>
      <c r="G371" s="6" t="str">
        <f>IF(A371="","",IF(E371="","Sin caducidad",IF(F371&lt;0,"Caducado",IF(F371&lt;=Configuración!$B$2,"Por caducar","Vigente"))))</f>
        <v/>
      </c>
      <c r="H371" s="4"/>
      <c r="I371" s="4"/>
      <c r="J371">
        <f t="shared" si="18"/>
        <v>0</v>
      </c>
    </row>
    <row r="372" spans="1:10" x14ac:dyDescent="0.3">
      <c r="A372" s="4"/>
      <c r="B372" s="4"/>
      <c r="C372" s="5"/>
      <c r="D372" s="6" t="str">
        <f>IF(B372="","",IFERROR(IF(VLOOKUP(B372,Configuración!$A$6:$B$15,2,FALSE)="","",VLOOKUP(B372,Configuración!$A$6:$B$15,2,FALSE)),""))</f>
        <v/>
      </c>
      <c r="E372" s="7" t="str">
        <f t="shared" si="19"/>
        <v/>
      </c>
      <c r="F372" s="8" t="str">
        <f t="shared" ca="1" si="17"/>
        <v/>
      </c>
      <c r="G372" s="6" t="str">
        <f>IF(A372="","",IF(E372="","Sin caducidad",IF(F372&lt;0,"Caducado",IF(F372&lt;=Configuración!$B$2,"Por caducar","Vigente"))))</f>
        <v/>
      </c>
      <c r="H372" s="4"/>
      <c r="I372" s="4"/>
      <c r="J372">
        <f t="shared" si="18"/>
        <v>0</v>
      </c>
    </row>
    <row r="373" spans="1:10" x14ac:dyDescent="0.3">
      <c r="A373" s="4"/>
      <c r="B373" s="4"/>
      <c r="C373" s="5"/>
      <c r="D373" s="6" t="str">
        <f>IF(B373="","",IFERROR(IF(VLOOKUP(B373,Configuración!$A$6:$B$15,2,FALSE)="","",VLOOKUP(B373,Configuración!$A$6:$B$15,2,FALSE)),""))</f>
        <v/>
      </c>
      <c r="E373" s="7" t="str">
        <f t="shared" si="19"/>
        <v/>
      </c>
      <c r="F373" s="8" t="str">
        <f t="shared" ca="1" si="17"/>
        <v/>
      </c>
      <c r="G373" s="6" t="str">
        <f>IF(A373="","",IF(E373="","Sin caducidad",IF(F373&lt;0,"Caducado",IF(F373&lt;=Configuración!$B$2,"Por caducar","Vigente"))))</f>
        <v/>
      </c>
      <c r="H373" s="4"/>
      <c r="I373" s="4"/>
      <c r="J373">
        <f t="shared" si="18"/>
        <v>0</v>
      </c>
    </row>
    <row r="374" spans="1:10" x14ac:dyDescent="0.3">
      <c r="A374" s="4"/>
      <c r="B374" s="4"/>
      <c r="C374" s="5"/>
      <c r="D374" s="6" t="str">
        <f>IF(B374="","",IFERROR(IF(VLOOKUP(B374,Configuración!$A$6:$B$15,2,FALSE)="","",VLOOKUP(B374,Configuración!$A$6:$B$15,2,FALSE)),""))</f>
        <v/>
      </c>
      <c r="E374" s="7" t="str">
        <f t="shared" si="19"/>
        <v/>
      </c>
      <c r="F374" s="8" t="str">
        <f t="shared" ca="1" si="17"/>
        <v/>
      </c>
      <c r="G374" s="6" t="str">
        <f>IF(A374="","",IF(E374="","Sin caducidad",IF(F374&lt;0,"Caducado",IF(F374&lt;=Configuración!$B$2,"Por caducar","Vigente"))))</f>
        <v/>
      </c>
      <c r="H374" s="4"/>
      <c r="I374" s="4"/>
      <c r="J374">
        <f t="shared" si="18"/>
        <v>0</v>
      </c>
    </row>
    <row r="375" spans="1:10" x14ac:dyDescent="0.3">
      <c r="A375" s="4"/>
      <c r="B375" s="4"/>
      <c r="C375" s="5"/>
      <c r="D375" s="6" t="str">
        <f>IF(B375="","",IFERROR(IF(VLOOKUP(B375,Configuración!$A$6:$B$15,2,FALSE)="","",VLOOKUP(B375,Configuración!$A$6:$B$15,2,FALSE)),""))</f>
        <v/>
      </c>
      <c r="E375" s="7" t="str">
        <f t="shared" si="19"/>
        <v/>
      </c>
      <c r="F375" s="8" t="str">
        <f t="shared" ca="1" si="17"/>
        <v/>
      </c>
      <c r="G375" s="6" t="str">
        <f>IF(A375="","",IF(E375="","Sin caducidad",IF(F375&lt;0,"Caducado",IF(F375&lt;=Configuración!$B$2,"Por caducar","Vigente"))))</f>
        <v/>
      </c>
      <c r="H375" s="4"/>
      <c r="I375" s="4"/>
      <c r="J375">
        <f t="shared" si="18"/>
        <v>0</v>
      </c>
    </row>
    <row r="376" spans="1:10" x14ac:dyDescent="0.3">
      <c r="A376" s="4"/>
      <c r="B376" s="4"/>
      <c r="C376" s="5"/>
      <c r="D376" s="6" t="str">
        <f>IF(B376="","",IFERROR(IF(VLOOKUP(B376,Configuración!$A$6:$B$15,2,FALSE)="","",VLOOKUP(B376,Configuración!$A$6:$B$15,2,FALSE)),""))</f>
        <v/>
      </c>
      <c r="E376" s="7" t="str">
        <f t="shared" si="19"/>
        <v/>
      </c>
      <c r="F376" s="8" t="str">
        <f t="shared" ca="1" si="17"/>
        <v/>
      </c>
      <c r="G376" s="6" t="str">
        <f>IF(A376="","",IF(E376="","Sin caducidad",IF(F376&lt;0,"Caducado",IF(F376&lt;=Configuración!$B$2,"Por caducar","Vigente"))))</f>
        <v/>
      </c>
      <c r="H376" s="4"/>
      <c r="I376" s="4"/>
      <c r="J376">
        <f t="shared" si="18"/>
        <v>0</v>
      </c>
    </row>
    <row r="377" spans="1:10" x14ac:dyDescent="0.3">
      <c r="A377" s="4"/>
      <c r="B377" s="4"/>
      <c r="C377" s="5"/>
      <c r="D377" s="6" t="str">
        <f>IF(B377="","",IFERROR(IF(VLOOKUP(B377,Configuración!$A$6:$B$15,2,FALSE)="","",VLOOKUP(B377,Configuración!$A$6:$B$15,2,FALSE)),""))</f>
        <v/>
      </c>
      <c r="E377" s="7" t="str">
        <f t="shared" si="19"/>
        <v/>
      </c>
      <c r="F377" s="8" t="str">
        <f t="shared" ca="1" si="17"/>
        <v/>
      </c>
      <c r="G377" s="6" t="str">
        <f>IF(A377="","",IF(E377="","Sin caducidad",IF(F377&lt;0,"Caducado",IF(F377&lt;=Configuración!$B$2,"Por caducar","Vigente"))))</f>
        <v/>
      </c>
      <c r="H377" s="4"/>
      <c r="I377" s="4"/>
      <c r="J377">
        <f t="shared" si="18"/>
        <v>0</v>
      </c>
    </row>
    <row r="378" spans="1:10" x14ac:dyDescent="0.3">
      <c r="A378" s="4"/>
      <c r="B378" s="4"/>
      <c r="C378" s="5"/>
      <c r="D378" s="6" t="str">
        <f>IF(B378="","",IFERROR(IF(VLOOKUP(B378,Configuración!$A$6:$B$15,2,FALSE)="","",VLOOKUP(B378,Configuración!$A$6:$B$15,2,FALSE)),""))</f>
        <v/>
      </c>
      <c r="E378" s="7" t="str">
        <f t="shared" si="19"/>
        <v/>
      </c>
      <c r="F378" s="8" t="str">
        <f t="shared" ca="1" si="17"/>
        <v/>
      </c>
      <c r="G378" s="6" t="str">
        <f>IF(A378="","",IF(E378="","Sin caducidad",IF(F378&lt;0,"Caducado",IF(F378&lt;=Configuración!$B$2,"Por caducar","Vigente"))))</f>
        <v/>
      </c>
      <c r="H378" s="4"/>
      <c r="I378" s="4"/>
      <c r="J378">
        <f t="shared" si="18"/>
        <v>0</v>
      </c>
    </row>
    <row r="379" spans="1:10" x14ac:dyDescent="0.3">
      <c r="A379" s="4"/>
      <c r="B379" s="4"/>
      <c r="C379" s="5"/>
      <c r="D379" s="6" t="str">
        <f>IF(B379="","",IFERROR(IF(VLOOKUP(B379,Configuración!$A$6:$B$15,2,FALSE)="","",VLOOKUP(B379,Configuración!$A$6:$B$15,2,FALSE)),""))</f>
        <v/>
      </c>
      <c r="E379" s="7" t="str">
        <f t="shared" si="19"/>
        <v/>
      </c>
      <c r="F379" s="8" t="str">
        <f t="shared" ca="1" si="17"/>
        <v/>
      </c>
      <c r="G379" s="6" t="str">
        <f>IF(A379="","",IF(E379="","Sin caducidad",IF(F379&lt;0,"Caducado",IF(F379&lt;=Configuración!$B$2,"Por caducar","Vigente"))))</f>
        <v/>
      </c>
      <c r="H379" s="4"/>
      <c r="I379" s="4"/>
      <c r="J379">
        <f t="shared" si="18"/>
        <v>0</v>
      </c>
    </row>
    <row r="380" spans="1:10" x14ac:dyDescent="0.3">
      <c r="A380" s="4"/>
      <c r="B380" s="4"/>
      <c r="C380" s="5"/>
      <c r="D380" s="6" t="str">
        <f>IF(B380="","",IFERROR(IF(VLOOKUP(B380,Configuración!$A$6:$B$15,2,FALSE)="","",VLOOKUP(B380,Configuración!$A$6:$B$15,2,FALSE)),""))</f>
        <v/>
      </c>
      <c r="E380" s="7" t="str">
        <f t="shared" si="19"/>
        <v/>
      </c>
      <c r="F380" s="8" t="str">
        <f t="shared" ca="1" si="17"/>
        <v/>
      </c>
      <c r="G380" s="6" t="str">
        <f>IF(A380="","",IF(E380="","Sin caducidad",IF(F380&lt;0,"Caducado",IF(F380&lt;=Configuración!$B$2,"Por caducar","Vigente"))))</f>
        <v/>
      </c>
      <c r="H380" s="4"/>
      <c r="I380" s="4"/>
      <c r="J380">
        <f t="shared" si="18"/>
        <v>0</v>
      </c>
    </row>
    <row r="381" spans="1:10" x14ac:dyDescent="0.3">
      <c r="A381" s="4"/>
      <c r="B381" s="4"/>
      <c r="C381" s="5"/>
      <c r="D381" s="6" t="str">
        <f>IF(B381="","",IFERROR(IF(VLOOKUP(B381,Configuración!$A$6:$B$15,2,FALSE)="","",VLOOKUP(B381,Configuración!$A$6:$B$15,2,FALSE)),""))</f>
        <v/>
      </c>
      <c r="E381" s="7" t="str">
        <f t="shared" si="19"/>
        <v/>
      </c>
      <c r="F381" s="8" t="str">
        <f t="shared" ca="1" si="17"/>
        <v/>
      </c>
      <c r="G381" s="6" t="str">
        <f>IF(A381="","",IF(E381="","Sin caducidad",IF(F381&lt;0,"Caducado",IF(F381&lt;=Configuración!$B$2,"Por caducar","Vigente"))))</f>
        <v/>
      </c>
      <c r="H381" s="4"/>
      <c r="I381" s="4"/>
      <c r="J381">
        <f t="shared" si="18"/>
        <v>0</v>
      </c>
    </row>
    <row r="382" spans="1:10" x14ac:dyDescent="0.3">
      <c r="A382" s="4"/>
      <c r="B382" s="4"/>
      <c r="C382" s="5"/>
      <c r="D382" s="6" t="str">
        <f>IF(B382="","",IFERROR(IF(VLOOKUP(B382,Configuración!$A$6:$B$15,2,FALSE)="","",VLOOKUP(B382,Configuración!$A$6:$B$15,2,FALSE)),""))</f>
        <v/>
      </c>
      <c r="E382" s="7" t="str">
        <f t="shared" si="19"/>
        <v/>
      </c>
      <c r="F382" s="8" t="str">
        <f t="shared" ca="1" si="17"/>
        <v/>
      </c>
      <c r="G382" s="6" t="str">
        <f>IF(A382="","",IF(E382="","Sin caducidad",IF(F382&lt;0,"Caducado",IF(F382&lt;=Configuración!$B$2,"Por caducar","Vigente"))))</f>
        <v/>
      </c>
      <c r="H382" s="4"/>
      <c r="I382" s="4"/>
      <c r="J382">
        <f t="shared" si="18"/>
        <v>0</v>
      </c>
    </row>
    <row r="383" spans="1:10" x14ac:dyDescent="0.3">
      <c r="A383" s="4"/>
      <c r="B383" s="4"/>
      <c r="C383" s="5"/>
      <c r="D383" s="6" t="str">
        <f>IF(B383="","",IFERROR(IF(VLOOKUP(B383,Configuración!$A$6:$B$15,2,FALSE)="","",VLOOKUP(B383,Configuración!$A$6:$B$15,2,FALSE)),""))</f>
        <v/>
      </c>
      <c r="E383" s="7" t="str">
        <f t="shared" si="19"/>
        <v/>
      </c>
      <c r="F383" s="8" t="str">
        <f t="shared" ca="1" si="17"/>
        <v/>
      </c>
      <c r="G383" s="6" t="str">
        <f>IF(A383="","",IF(E383="","Sin caducidad",IF(F383&lt;0,"Caducado",IF(F383&lt;=Configuración!$B$2,"Por caducar","Vigente"))))</f>
        <v/>
      </c>
      <c r="H383" s="4"/>
      <c r="I383" s="4"/>
      <c r="J383">
        <f t="shared" si="18"/>
        <v>0</v>
      </c>
    </row>
    <row r="384" spans="1:10" x14ac:dyDescent="0.3">
      <c r="A384" s="4"/>
      <c r="B384" s="4"/>
      <c r="C384" s="5"/>
      <c r="D384" s="6" t="str">
        <f>IF(B384="","",IFERROR(IF(VLOOKUP(B384,Configuración!$A$6:$B$15,2,FALSE)="","",VLOOKUP(B384,Configuración!$A$6:$B$15,2,FALSE)),""))</f>
        <v/>
      </c>
      <c r="E384" s="7" t="str">
        <f t="shared" si="19"/>
        <v/>
      </c>
      <c r="F384" s="8" t="str">
        <f t="shared" ca="1" si="17"/>
        <v/>
      </c>
      <c r="G384" s="6" t="str">
        <f>IF(A384="","",IF(E384="","Sin caducidad",IF(F384&lt;0,"Caducado",IF(F384&lt;=Configuración!$B$2,"Por caducar","Vigente"))))</f>
        <v/>
      </c>
      <c r="H384" s="4"/>
      <c r="I384" s="4"/>
      <c r="J384">
        <f t="shared" si="18"/>
        <v>0</v>
      </c>
    </row>
    <row r="385" spans="1:10" x14ac:dyDescent="0.3">
      <c r="A385" s="4"/>
      <c r="B385" s="4"/>
      <c r="C385" s="5"/>
      <c r="D385" s="6" t="str">
        <f>IF(B385="","",IFERROR(IF(VLOOKUP(B385,Configuración!$A$6:$B$15,2,FALSE)="","",VLOOKUP(B385,Configuración!$A$6:$B$15,2,FALSE)),""))</f>
        <v/>
      </c>
      <c r="E385" s="7" t="str">
        <f t="shared" si="19"/>
        <v/>
      </c>
      <c r="F385" s="8" t="str">
        <f t="shared" ca="1" si="17"/>
        <v/>
      </c>
      <c r="G385" s="6" t="str">
        <f>IF(A385="","",IF(E385="","Sin caducidad",IF(F385&lt;0,"Caducado",IF(F385&lt;=Configuración!$B$2,"Por caducar","Vigente"))))</f>
        <v/>
      </c>
      <c r="H385" s="4"/>
      <c r="I385" s="4"/>
      <c r="J385">
        <f t="shared" si="18"/>
        <v>0</v>
      </c>
    </row>
    <row r="386" spans="1:10" x14ac:dyDescent="0.3">
      <c r="A386" s="4"/>
      <c r="B386" s="4"/>
      <c r="C386" s="5"/>
      <c r="D386" s="6" t="str">
        <f>IF(B386="","",IFERROR(IF(VLOOKUP(B386,Configuración!$A$6:$B$15,2,FALSE)="","",VLOOKUP(B386,Configuración!$A$6:$B$15,2,FALSE)),""))</f>
        <v/>
      </c>
      <c r="E386" s="7" t="str">
        <f t="shared" si="19"/>
        <v/>
      </c>
      <c r="F386" s="8" t="str">
        <f t="shared" ref="F386:F449" ca="1" si="20">IF(E386="","",E386-TODAY())</f>
        <v/>
      </c>
      <c r="G386" s="6" t="str">
        <f>IF(A386="","",IF(E386="","Sin caducidad",IF(F386&lt;0,"Caducado",IF(F386&lt;=Configuración!$B$2,"Por caducar","Vigente"))))</f>
        <v/>
      </c>
      <c r="H386" s="4"/>
      <c r="I386" s="4"/>
      <c r="J386">
        <f t="shared" ref="J386:J449" si="21">IF(E386="",0,E386)</f>
        <v>0</v>
      </c>
    </row>
    <row r="387" spans="1:10" x14ac:dyDescent="0.3">
      <c r="A387" s="4"/>
      <c r="B387" s="4"/>
      <c r="C387" s="5"/>
      <c r="D387" s="6" t="str">
        <f>IF(B387="","",IFERROR(IF(VLOOKUP(B387,Configuración!$A$6:$B$15,2,FALSE)="","",VLOOKUP(B387,Configuración!$A$6:$B$15,2,FALSE)),""))</f>
        <v/>
      </c>
      <c r="E387" s="7" t="str">
        <f t="shared" si="19"/>
        <v/>
      </c>
      <c r="F387" s="8" t="str">
        <f t="shared" ca="1" si="20"/>
        <v/>
      </c>
      <c r="G387" s="6" t="str">
        <f>IF(A387="","",IF(E387="","Sin caducidad",IF(F387&lt;0,"Caducado",IF(F387&lt;=Configuración!$B$2,"Por caducar","Vigente"))))</f>
        <v/>
      </c>
      <c r="H387" s="4"/>
      <c r="I387" s="4"/>
      <c r="J387">
        <f t="shared" si="21"/>
        <v>0</v>
      </c>
    </row>
    <row r="388" spans="1:10" x14ac:dyDescent="0.3">
      <c r="A388" s="4"/>
      <c r="B388" s="4"/>
      <c r="C388" s="5"/>
      <c r="D388" s="6" t="str">
        <f>IF(B388="","",IFERROR(IF(VLOOKUP(B388,Configuración!$A$6:$B$15,2,FALSE)="","",VLOOKUP(B388,Configuración!$A$6:$B$15,2,FALSE)),""))</f>
        <v/>
      </c>
      <c r="E388" s="7" t="str">
        <f t="shared" si="19"/>
        <v/>
      </c>
      <c r="F388" s="8" t="str">
        <f t="shared" ca="1" si="20"/>
        <v/>
      </c>
      <c r="G388" s="6" t="str">
        <f>IF(A388="","",IF(E388="","Sin caducidad",IF(F388&lt;0,"Caducado",IF(F388&lt;=Configuración!$B$2,"Por caducar","Vigente"))))</f>
        <v/>
      </c>
      <c r="H388" s="4"/>
      <c r="I388" s="4"/>
      <c r="J388">
        <f t="shared" si="21"/>
        <v>0</v>
      </c>
    </row>
    <row r="389" spans="1:10" x14ac:dyDescent="0.3">
      <c r="A389" s="4"/>
      <c r="B389" s="4"/>
      <c r="C389" s="5"/>
      <c r="D389" s="6" t="str">
        <f>IF(B389="","",IFERROR(IF(VLOOKUP(B389,Configuración!$A$6:$B$15,2,FALSE)="","",VLOOKUP(B389,Configuración!$A$6:$B$15,2,FALSE)),""))</f>
        <v/>
      </c>
      <c r="E389" s="7" t="str">
        <f t="shared" si="19"/>
        <v/>
      </c>
      <c r="F389" s="8" t="str">
        <f t="shared" ca="1" si="20"/>
        <v/>
      </c>
      <c r="G389" s="6" t="str">
        <f>IF(A389="","",IF(E389="","Sin caducidad",IF(F389&lt;0,"Caducado",IF(F389&lt;=Configuración!$B$2,"Por caducar","Vigente"))))</f>
        <v/>
      </c>
      <c r="H389" s="4"/>
      <c r="I389" s="4"/>
      <c r="J389">
        <f t="shared" si="21"/>
        <v>0</v>
      </c>
    </row>
    <row r="390" spans="1:10" x14ac:dyDescent="0.3">
      <c r="A390" s="4"/>
      <c r="B390" s="4"/>
      <c r="C390" s="5"/>
      <c r="D390" s="6" t="str">
        <f>IF(B390="","",IFERROR(IF(VLOOKUP(B390,Configuración!$A$6:$B$15,2,FALSE)="","",VLOOKUP(B390,Configuración!$A$6:$B$15,2,FALSE)),""))</f>
        <v/>
      </c>
      <c r="E390" s="7" t="str">
        <f t="shared" si="19"/>
        <v/>
      </c>
      <c r="F390" s="8" t="str">
        <f t="shared" ca="1" si="20"/>
        <v/>
      </c>
      <c r="G390" s="6" t="str">
        <f>IF(A390="","",IF(E390="","Sin caducidad",IF(F390&lt;0,"Caducado",IF(F390&lt;=Configuración!$B$2,"Por caducar","Vigente"))))</f>
        <v/>
      </c>
      <c r="H390" s="4"/>
      <c r="I390" s="4"/>
      <c r="J390">
        <f t="shared" si="21"/>
        <v>0</v>
      </c>
    </row>
    <row r="391" spans="1:10" x14ac:dyDescent="0.3">
      <c r="A391" s="4"/>
      <c r="B391" s="4"/>
      <c r="C391" s="5"/>
      <c r="D391" s="6" t="str">
        <f>IF(B391="","",IFERROR(IF(VLOOKUP(B391,Configuración!$A$6:$B$15,2,FALSE)="","",VLOOKUP(B391,Configuración!$A$6:$B$15,2,FALSE)),""))</f>
        <v/>
      </c>
      <c r="E391" s="7" t="str">
        <f t="shared" si="19"/>
        <v/>
      </c>
      <c r="F391" s="8" t="str">
        <f t="shared" ca="1" si="20"/>
        <v/>
      </c>
      <c r="G391" s="6" t="str">
        <f>IF(A391="","",IF(E391="","Sin caducidad",IF(F391&lt;0,"Caducado",IF(F391&lt;=Configuración!$B$2,"Por caducar","Vigente"))))</f>
        <v/>
      </c>
      <c r="H391" s="4"/>
      <c r="I391" s="4"/>
      <c r="J391">
        <f t="shared" si="21"/>
        <v>0</v>
      </c>
    </row>
    <row r="392" spans="1:10" x14ac:dyDescent="0.3">
      <c r="A392" s="4"/>
      <c r="B392" s="4"/>
      <c r="C392" s="5"/>
      <c r="D392" s="6" t="str">
        <f>IF(B392="","",IFERROR(IF(VLOOKUP(B392,Configuración!$A$6:$B$15,2,FALSE)="","",VLOOKUP(B392,Configuración!$A$6:$B$15,2,FALSE)),""))</f>
        <v/>
      </c>
      <c r="E392" s="7" t="str">
        <f t="shared" si="19"/>
        <v/>
      </c>
      <c r="F392" s="8" t="str">
        <f t="shared" ca="1" si="20"/>
        <v/>
      </c>
      <c r="G392" s="6" t="str">
        <f>IF(A392="","",IF(E392="","Sin caducidad",IF(F392&lt;0,"Caducado",IF(F392&lt;=Configuración!$B$2,"Por caducar","Vigente"))))</f>
        <v/>
      </c>
      <c r="H392" s="4"/>
      <c r="I392" s="4"/>
      <c r="J392">
        <f t="shared" si="21"/>
        <v>0</v>
      </c>
    </row>
    <row r="393" spans="1:10" x14ac:dyDescent="0.3">
      <c r="A393" s="4"/>
      <c r="B393" s="4"/>
      <c r="C393" s="5"/>
      <c r="D393" s="6" t="str">
        <f>IF(B393="","",IFERROR(IF(VLOOKUP(B393,Configuración!$A$6:$B$15,2,FALSE)="","",VLOOKUP(B393,Configuración!$A$6:$B$15,2,FALSE)),""))</f>
        <v/>
      </c>
      <c r="E393" s="7" t="str">
        <f t="shared" si="19"/>
        <v/>
      </c>
      <c r="F393" s="8" t="str">
        <f t="shared" ca="1" si="20"/>
        <v/>
      </c>
      <c r="G393" s="6" t="str">
        <f>IF(A393="","",IF(E393="","Sin caducidad",IF(F393&lt;0,"Caducado",IF(F393&lt;=Configuración!$B$2,"Por caducar","Vigente"))))</f>
        <v/>
      </c>
      <c r="H393" s="4"/>
      <c r="I393" s="4"/>
      <c r="J393">
        <f t="shared" si="21"/>
        <v>0</v>
      </c>
    </row>
    <row r="394" spans="1:10" x14ac:dyDescent="0.3">
      <c r="A394" s="4"/>
      <c r="B394" s="4"/>
      <c r="C394" s="5"/>
      <c r="D394" s="6" t="str">
        <f>IF(B394="","",IFERROR(IF(VLOOKUP(B394,Configuración!$A$6:$B$15,2,FALSE)="","",VLOOKUP(B394,Configuración!$A$6:$B$15,2,FALSE)),""))</f>
        <v/>
      </c>
      <c r="E394" s="7" t="str">
        <f t="shared" si="19"/>
        <v/>
      </c>
      <c r="F394" s="8" t="str">
        <f t="shared" ca="1" si="20"/>
        <v/>
      </c>
      <c r="G394" s="6" t="str">
        <f>IF(A394="","",IF(E394="","Sin caducidad",IF(F394&lt;0,"Caducado",IF(F394&lt;=Configuración!$B$2,"Por caducar","Vigente"))))</f>
        <v/>
      </c>
      <c r="H394" s="4"/>
      <c r="I394" s="4"/>
      <c r="J394">
        <f t="shared" si="21"/>
        <v>0</v>
      </c>
    </row>
    <row r="395" spans="1:10" x14ac:dyDescent="0.3">
      <c r="A395" s="4"/>
      <c r="B395" s="4"/>
      <c r="C395" s="5"/>
      <c r="D395" s="6" t="str">
        <f>IF(B395="","",IFERROR(IF(VLOOKUP(B395,Configuración!$A$6:$B$15,2,FALSE)="","",VLOOKUP(B395,Configuración!$A$6:$B$15,2,FALSE)),""))</f>
        <v/>
      </c>
      <c r="E395" s="7" t="str">
        <f t="shared" si="19"/>
        <v/>
      </c>
      <c r="F395" s="8" t="str">
        <f t="shared" ca="1" si="20"/>
        <v/>
      </c>
      <c r="G395" s="6" t="str">
        <f>IF(A395="","",IF(E395="","Sin caducidad",IF(F395&lt;0,"Caducado",IF(F395&lt;=Configuración!$B$2,"Por caducar","Vigente"))))</f>
        <v/>
      </c>
      <c r="H395" s="4"/>
      <c r="I395" s="4"/>
      <c r="J395">
        <f t="shared" si="21"/>
        <v>0</v>
      </c>
    </row>
    <row r="396" spans="1:10" x14ac:dyDescent="0.3">
      <c r="A396" s="4"/>
      <c r="B396" s="4"/>
      <c r="C396" s="5"/>
      <c r="D396" s="6" t="str">
        <f>IF(B396="","",IFERROR(IF(VLOOKUP(B396,Configuración!$A$6:$B$15,2,FALSE)="","",VLOOKUP(B396,Configuración!$A$6:$B$15,2,FALSE)),""))</f>
        <v/>
      </c>
      <c r="E396" s="7" t="str">
        <f t="shared" si="19"/>
        <v/>
      </c>
      <c r="F396" s="8" t="str">
        <f t="shared" ca="1" si="20"/>
        <v/>
      </c>
      <c r="G396" s="6" t="str">
        <f>IF(A396="","",IF(E396="","Sin caducidad",IF(F396&lt;0,"Caducado",IF(F396&lt;=Configuración!$B$2,"Por caducar","Vigente"))))</f>
        <v/>
      </c>
      <c r="H396" s="4"/>
      <c r="I396" s="4"/>
      <c r="J396">
        <f t="shared" si="21"/>
        <v>0</v>
      </c>
    </row>
    <row r="397" spans="1:10" x14ac:dyDescent="0.3">
      <c r="A397" s="4"/>
      <c r="B397" s="4"/>
      <c r="C397" s="5"/>
      <c r="D397" s="6" t="str">
        <f>IF(B397="","",IFERROR(IF(VLOOKUP(B397,Configuración!$A$6:$B$15,2,FALSE)="","",VLOOKUP(B397,Configuración!$A$6:$B$15,2,FALSE)),""))</f>
        <v/>
      </c>
      <c r="E397" s="7" t="str">
        <f t="shared" si="19"/>
        <v/>
      </c>
      <c r="F397" s="8" t="str">
        <f t="shared" ca="1" si="20"/>
        <v/>
      </c>
      <c r="G397" s="6" t="str">
        <f>IF(A397="","",IF(E397="","Sin caducidad",IF(F397&lt;0,"Caducado",IF(F397&lt;=Configuración!$B$2,"Por caducar","Vigente"))))</f>
        <v/>
      </c>
      <c r="H397" s="4"/>
      <c r="I397" s="4"/>
      <c r="J397">
        <f t="shared" si="21"/>
        <v>0</v>
      </c>
    </row>
    <row r="398" spans="1:10" x14ac:dyDescent="0.3">
      <c r="A398" s="4"/>
      <c r="B398" s="4"/>
      <c r="C398" s="5"/>
      <c r="D398" s="6" t="str">
        <f>IF(B398="","",IFERROR(IF(VLOOKUP(B398,Configuración!$A$6:$B$15,2,FALSE)="","",VLOOKUP(B398,Configuración!$A$6:$B$15,2,FALSE)),""))</f>
        <v/>
      </c>
      <c r="E398" s="7" t="str">
        <f t="shared" si="19"/>
        <v/>
      </c>
      <c r="F398" s="8" t="str">
        <f t="shared" ca="1" si="20"/>
        <v/>
      </c>
      <c r="G398" s="6" t="str">
        <f>IF(A398="","",IF(E398="","Sin caducidad",IF(F398&lt;0,"Caducado",IF(F398&lt;=Configuración!$B$2,"Por caducar","Vigente"))))</f>
        <v/>
      </c>
      <c r="H398" s="4"/>
      <c r="I398" s="4"/>
      <c r="J398">
        <f t="shared" si="21"/>
        <v>0</v>
      </c>
    </row>
    <row r="399" spans="1:10" x14ac:dyDescent="0.3">
      <c r="A399" s="4"/>
      <c r="B399" s="4"/>
      <c r="C399" s="5"/>
      <c r="D399" s="6" t="str">
        <f>IF(B399="","",IFERROR(IF(VLOOKUP(B399,Configuración!$A$6:$B$15,2,FALSE)="","",VLOOKUP(B399,Configuración!$A$6:$B$15,2,FALSE)),""))</f>
        <v/>
      </c>
      <c r="E399" s="7" t="str">
        <f t="shared" si="19"/>
        <v/>
      </c>
      <c r="F399" s="8" t="str">
        <f t="shared" ca="1" si="20"/>
        <v/>
      </c>
      <c r="G399" s="6" t="str">
        <f>IF(A399="","",IF(E399="","Sin caducidad",IF(F399&lt;0,"Caducado",IF(F399&lt;=Configuración!$B$2,"Por caducar","Vigente"))))</f>
        <v/>
      </c>
      <c r="H399" s="4"/>
      <c r="I399" s="4"/>
      <c r="J399">
        <f t="shared" si="21"/>
        <v>0</v>
      </c>
    </row>
    <row r="400" spans="1:10" x14ac:dyDescent="0.3">
      <c r="A400" s="4"/>
      <c r="B400" s="4"/>
      <c r="C400" s="5"/>
      <c r="D400" s="6" t="str">
        <f>IF(B400="","",IFERROR(IF(VLOOKUP(B400,Configuración!$A$6:$B$15,2,FALSE)="","",VLOOKUP(B400,Configuración!$A$6:$B$15,2,FALSE)),""))</f>
        <v/>
      </c>
      <c r="E400" s="7" t="str">
        <f t="shared" si="19"/>
        <v/>
      </c>
      <c r="F400" s="8" t="str">
        <f t="shared" ca="1" si="20"/>
        <v/>
      </c>
      <c r="G400" s="6" t="str">
        <f>IF(A400="","",IF(E400="","Sin caducidad",IF(F400&lt;0,"Caducado",IF(F400&lt;=Configuración!$B$2,"Por caducar","Vigente"))))</f>
        <v/>
      </c>
      <c r="H400" s="4"/>
      <c r="I400" s="4"/>
      <c r="J400">
        <f t="shared" si="21"/>
        <v>0</v>
      </c>
    </row>
    <row r="401" spans="1:10" x14ac:dyDescent="0.3">
      <c r="A401" s="4"/>
      <c r="B401" s="4"/>
      <c r="C401" s="5"/>
      <c r="D401" s="6" t="str">
        <f>IF(B401="","",IFERROR(IF(VLOOKUP(B401,Configuración!$A$6:$B$15,2,FALSE)="","",VLOOKUP(B401,Configuración!$A$6:$B$15,2,FALSE)),""))</f>
        <v/>
      </c>
      <c r="E401" s="7" t="str">
        <f t="shared" si="19"/>
        <v/>
      </c>
      <c r="F401" s="8" t="str">
        <f t="shared" ca="1" si="20"/>
        <v/>
      </c>
      <c r="G401" s="6" t="str">
        <f>IF(A401="","",IF(E401="","Sin caducidad",IF(F401&lt;0,"Caducado",IF(F401&lt;=Configuración!$B$2,"Por caducar","Vigente"))))</f>
        <v/>
      </c>
      <c r="H401" s="4"/>
      <c r="I401" s="4"/>
      <c r="J401">
        <f t="shared" si="21"/>
        <v>0</v>
      </c>
    </row>
    <row r="402" spans="1:10" x14ac:dyDescent="0.3">
      <c r="A402" s="4"/>
      <c r="B402" s="4"/>
      <c r="C402" s="5"/>
      <c r="D402" s="6" t="str">
        <f>IF(B402="","",IFERROR(IF(VLOOKUP(B402,Configuración!$A$6:$B$15,2,FALSE)="","",VLOOKUP(B402,Configuración!$A$6:$B$15,2,FALSE)),""))</f>
        <v/>
      </c>
      <c r="E402" s="7" t="str">
        <f t="shared" si="19"/>
        <v/>
      </c>
      <c r="F402" s="8" t="str">
        <f t="shared" ca="1" si="20"/>
        <v/>
      </c>
      <c r="G402" s="6" t="str">
        <f>IF(A402="","",IF(E402="","Sin caducidad",IF(F402&lt;0,"Caducado",IF(F402&lt;=Configuración!$B$2,"Por caducar","Vigente"))))</f>
        <v/>
      </c>
      <c r="H402" s="4"/>
      <c r="I402" s="4"/>
      <c r="J402">
        <f t="shared" si="21"/>
        <v>0</v>
      </c>
    </row>
    <row r="403" spans="1:10" x14ac:dyDescent="0.3">
      <c r="A403" s="4"/>
      <c r="B403" s="4"/>
      <c r="C403" s="5"/>
      <c r="D403" s="6" t="str">
        <f>IF(B403="","",IFERROR(IF(VLOOKUP(B403,Configuración!$A$6:$B$15,2,FALSE)="","",VLOOKUP(B403,Configuración!$A$6:$B$15,2,FALSE)),""))</f>
        <v/>
      </c>
      <c r="E403" s="7" t="str">
        <f t="shared" si="19"/>
        <v/>
      </c>
      <c r="F403" s="8" t="str">
        <f t="shared" ca="1" si="20"/>
        <v/>
      </c>
      <c r="G403" s="6" t="str">
        <f>IF(A403="","",IF(E403="","Sin caducidad",IF(F403&lt;0,"Caducado",IF(F403&lt;=Configuración!$B$2,"Por caducar","Vigente"))))</f>
        <v/>
      </c>
      <c r="H403" s="4"/>
      <c r="I403" s="4"/>
      <c r="J403">
        <f t="shared" si="21"/>
        <v>0</v>
      </c>
    </row>
    <row r="404" spans="1:10" x14ac:dyDescent="0.3">
      <c r="A404" s="4"/>
      <c r="B404" s="4"/>
      <c r="C404" s="5"/>
      <c r="D404" s="6" t="str">
        <f>IF(B404="","",IFERROR(IF(VLOOKUP(B404,Configuración!$A$6:$B$15,2,FALSE)="","",VLOOKUP(B404,Configuración!$A$6:$B$15,2,FALSE)),""))</f>
        <v/>
      </c>
      <c r="E404" s="7" t="str">
        <f t="shared" si="19"/>
        <v/>
      </c>
      <c r="F404" s="8" t="str">
        <f t="shared" ca="1" si="20"/>
        <v/>
      </c>
      <c r="G404" s="6" t="str">
        <f>IF(A404="","",IF(E404="","Sin caducidad",IF(F404&lt;0,"Caducado",IF(F404&lt;=Configuración!$B$2,"Por caducar","Vigente"))))</f>
        <v/>
      </c>
      <c r="H404" s="4"/>
      <c r="I404" s="4"/>
      <c r="J404">
        <f t="shared" si="21"/>
        <v>0</v>
      </c>
    </row>
    <row r="405" spans="1:10" x14ac:dyDescent="0.3">
      <c r="A405" s="4"/>
      <c r="B405" s="4"/>
      <c r="C405" s="5"/>
      <c r="D405" s="6" t="str">
        <f>IF(B405="","",IFERROR(IF(VLOOKUP(B405,Configuración!$A$6:$B$15,2,FALSE)="","",VLOOKUP(B405,Configuración!$A$6:$B$15,2,FALSE)),""))</f>
        <v/>
      </c>
      <c r="E405" s="7" t="str">
        <f t="shared" si="19"/>
        <v/>
      </c>
      <c r="F405" s="8" t="str">
        <f t="shared" ca="1" si="20"/>
        <v/>
      </c>
      <c r="G405" s="6" t="str">
        <f>IF(A405="","",IF(E405="","Sin caducidad",IF(F405&lt;0,"Caducado",IF(F405&lt;=Configuración!$B$2,"Por caducar","Vigente"))))</f>
        <v/>
      </c>
      <c r="H405" s="4"/>
      <c r="I405" s="4"/>
      <c r="J405">
        <f t="shared" si="21"/>
        <v>0</v>
      </c>
    </row>
    <row r="406" spans="1:10" x14ac:dyDescent="0.3">
      <c r="A406" s="4"/>
      <c r="B406" s="4"/>
      <c r="C406" s="5"/>
      <c r="D406" s="6" t="str">
        <f>IF(B406="","",IFERROR(IF(VLOOKUP(B406,Configuración!$A$6:$B$15,2,FALSE)="","",VLOOKUP(B406,Configuración!$A$6:$B$15,2,FALSE)),""))</f>
        <v/>
      </c>
      <c r="E406" s="7" t="str">
        <f t="shared" si="19"/>
        <v/>
      </c>
      <c r="F406" s="8" t="str">
        <f t="shared" ca="1" si="20"/>
        <v/>
      </c>
      <c r="G406" s="6" t="str">
        <f>IF(A406="","",IF(E406="","Sin caducidad",IF(F406&lt;0,"Caducado",IF(F406&lt;=Configuración!$B$2,"Por caducar","Vigente"))))</f>
        <v/>
      </c>
      <c r="H406" s="4"/>
      <c r="I406" s="4"/>
      <c r="J406">
        <f t="shared" si="21"/>
        <v>0</v>
      </c>
    </row>
    <row r="407" spans="1:10" x14ac:dyDescent="0.3">
      <c r="A407" s="4"/>
      <c r="B407" s="4"/>
      <c r="C407" s="5"/>
      <c r="D407" s="6" t="str">
        <f>IF(B407="","",IFERROR(IF(VLOOKUP(B407,Configuración!$A$6:$B$15,2,FALSE)="","",VLOOKUP(B407,Configuración!$A$6:$B$15,2,FALSE)),""))</f>
        <v/>
      </c>
      <c r="E407" s="7" t="str">
        <f t="shared" si="19"/>
        <v/>
      </c>
      <c r="F407" s="8" t="str">
        <f t="shared" ca="1" si="20"/>
        <v/>
      </c>
      <c r="G407" s="6" t="str">
        <f>IF(A407="","",IF(E407="","Sin caducidad",IF(F407&lt;0,"Caducado",IF(F407&lt;=Configuración!$B$2,"Por caducar","Vigente"))))</f>
        <v/>
      </c>
      <c r="H407" s="4"/>
      <c r="I407" s="4"/>
      <c r="J407">
        <f t="shared" si="21"/>
        <v>0</v>
      </c>
    </row>
    <row r="408" spans="1:10" x14ac:dyDescent="0.3">
      <c r="A408" s="4"/>
      <c r="B408" s="4"/>
      <c r="C408" s="5"/>
      <c r="D408" s="6" t="str">
        <f>IF(B408="","",IFERROR(IF(VLOOKUP(B408,Configuración!$A$6:$B$15,2,FALSE)="","",VLOOKUP(B408,Configuración!$A$6:$B$15,2,FALSE)),""))</f>
        <v/>
      </c>
      <c r="E408" s="7" t="str">
        <f t="shared" si="19"/>
        <v/>
      </c>
      <c r="F408" s="8" t="str">
        <f t="shared" ca="1" si="20"/>
        <v/>
      </c>
      <c r="G408" s="6" t="str">
        <f>IF(A408="","",IF(E408="","Sin caducidad",IF(F408&lt;0,"Caducado",IF(F408&lt;=Configuración!$B$2,"Por caducar","Vigente"))))</f>
        <v/>
      </c>
      <c r="H408" s="4"/>
      <c r="I408" s="4"/>
      <c r="J408">
        <f t="shared" si="21"/>
        <v>0</v>
      </c>
    </row>
    <row r="409" spans="1:10" x14ac:dyDescent="0.3">
      <c r="A409" s="4"/>
      <c r="B409" s="4"/>
      <c r="C409" s="5"/>
      <c r="D409" s="6" t="str">
        <f>IF(B409="","",IFERROR(IF(VLOOKUP(B409,Configuración!$A$6:$B$15,2,FALSE)="","",VLOOKUP(B409,Configuración!$A$6:$B$15,2,FALSE)),""))</f>
        <v/>
      </c>
      <c r="E409" s="7" t="str">
        <f t="shared" si="19"/>
        <v/>
      </c>
      <c r="F409" s="8" t="str">
        <f t="shared" ca="1" si="20"/>
        <v/>
      </c>
      <c r="G409" s="6" t="str">
        <f>IF(A409="","",IF(E409="","Sin caducidad",IF(F409&lt;0,"Caducado",IF(F409&lt;=Configuración!$B$2,"Por caducar","Vigente"))))</f>
        <v/>
      </c>
      <c r="H409" s="4"/>
      <c r="I409" s="4"/>
      <c r="J409">
        <f t="shared" si="21"/>
        <v>0</v>
      </c>
    </row>
    <row r="410" spans="1:10" x14ac:dyDescent="0.3">
      <c r="A410" s="4"/>
      <c r="B410" s="4"/>
      <c r="C410" s="5"/>
      <c r="D410" s="6" t="str">
        <f>IF(B410="","",IFERROR(IF(VLOOKUP(B410,Configuración!$A$6:$B$15,2,FALSE)="","",VLOOKUP(B410,Configuración!$A$6:$B$15,2,FALSE)),""))</f>
        <v/>
      </c>
      <c r="E410" s="7" t="str">
        <f t="shared" si="19"/>
        <v/>
      </c>
      <c r="F410" s="8" t="str">
        <f t="shared" ca="1" si="20"/>
        <v/>
      </c>
      <c r="G410" s="6" t="str">
        <f>IF(A410="","",IF(E410="","Sin caducidad",IF(F410&lt;0,"Caducado",IF(F410&lt;=Configuración!$B$2,"Por caducar","Vigente"))))</f>
        <v/>
      </c>
      <c r="H410" s="4"/>
      <c r="I410" s="4"/>
      <c r="J410">
        <f t="shared" si="21"/>
        <v>0</v>
      </c>
    </row>
    <row r="411" spans="1:10" x14ac:dyDescent="0.3">
      <c r="A411" s="4"/>
      <c r="B411" s="4"/>
      <c r="C411" s="5"/>
      <c r="D411" s="6" t="str">
        <f>IF(B411="","",IFERROR(IF(VLOOKUP(B411,Configuración!$A$6:$B$15,2,FALSE)="","",VLOOKUP(B411,Configuración!$A$6:$B$15,2,FALSE)),""))</f>
        <v/>
      </c>
      <c r="E411" s="7" t="str">
        <f t="shared" ref="E411:E474" si="22">IF(OR(C411="",D411=""),"",EDATE(C411,D411))</f>
        <v/>
      </c>
      <c r="F411" s="8" t="str">
        <f t="shared" ca="1" si="20"/>
        <v/>
      </c>
      <c r="G411" s="6" t="str">
        <f>IF(A411="","",IF(E411="","Sin caducidad",IF(F411&lt;0,"Caducado",IF(F411&lt;=Configuración!$B$2,"Por caducar","Vigente"))))</f>
        <v/>
      </c>
      <c r="H411" s="4"/>
      <c r="I411" s="4"/>
      <c r="J411">
        <f t="shared" si="21"/>
        <v>0</v>
      </c>
    </row>
    <row r="412" spans="1:10" x14ac:dyDescent="0.3">
      <c r="A412" s="4"/>
      <c r="B412" s="4"/>
      <c r="C412" s="5"/>
      <c r="D412" s="6" t="str">
        <f>IF(B412="","",IFERROR(IF(VLOOKUP(B412,Configuración!$A$6:$B$15,2,FALSE)="","",VLOOKUP(B412,Configuración!$A$6:$B$15,2,FALSE)),""))</f>
        <v/>
      </c>
      <c r="E412" s="7" t="str">
        <f t="shared" si="22"/>
        <v/>
      </c>
      <c r="F412" s="8" t="str">
        <f t="shared" ca="1" si="20"/>
        <v/>
      </c>
      <c r="G412" s="6" t="str">
        <f>IF(A412="","",IF(E412="","Sin caducidad",IF(F412&lt;0,"Caducado",IF(F412&lt;=Configuración!$B$2,"Por caducar","Vigente"))))</f>
        <v/>
      </c>
      <c r="H412" s="4"/>
      <c r="I412" s="4"/>
      <c r="J412">
        <f t="shared" si="21"/>
        <v>0</v>
      </c>
    </row>
    <row r="413" spans="1:10" x14ac:dyDescent="0.3">
      <c r="A413" s="4"/>
      <c r="B413" s="4"/>
      <c r="C413" s="5"/>
      <c r="D413" s="6" t="str">
        <f>IF(B413="","",IFERROR(IF(VLOOKUP(B413,Configuración!$A$6:$B$15,2,FALSE)="","",VLOOKUP(B413,Configuración!$A$6:$B$15,2,FALSE)),""))</f>
        <v/>
      </c>
      <c r="E413" s="7" t="str">
        <f t="shared" si="22"/>
        <v/>
      </c>
      <c r="F413" s="8" t="str">
        <f t="shared" ca="1" si="20"/>
        <v/>
      </c>
      <c r="G413" s="6" t="str">
        <f>IF(A413="","",IF(E413="","Sin caducidad",IF(F413&lt;0,"Caducado",IF(F413&lt;=Configuración!$B$2,"Por caducar","Vigente"))))</f>
        <v/>
      </c>
      <c r="H413" s="4"/>
      <c r="I413" s="4"/>
      <c r="J413">
        <f t="shared" si="21"/>
        <v>0</v>
      </c>
    </row>
    <row r="414" spans="1:10" x14ac:dyDescent="0.3">
      <c r="A414" s="4"/>
      <c r="B414" s="4"/>
      <c r="C414" s="5"/>
      <c r="D414" s="6" t="str">
        <f>IF(B414="","",IFERROR(IF(VLOOKUP(B414,Configuración!$A$6:$B$15,2,FALSE)="","",VLOOKUP(B414,Configuración!$A$6:$B$15,2,FALSE)),""))</f>
        <v/>
      </c>
      <c r="E414" s="7" t="str">
        <f t="shared" si="22"/>
        <v/>
      </c>
      <c r="F414" s="8" t="str">
        <f t="shared" ca="1" si="20"/>
        <v/>
      </c>
      <c r="G414" s="6" t="str">
        <f>IF(A414="","",IF(E414="","Sin caducidad",IF(F414&lt;0,"Caducado",IF(F414&lt;=Configuración!$B$2,"Por caducar","Vigente"))))</f>
        <v/>
      </c>
      <c r="H414" s="4"/>
      <c r="I414" s="4"/>
      <c r="J414">
        <f t="shared" si="21"/>
        <v>0</v>
      </c>
    </row>
    <row r="415" spans="1:10" x14ac:dyDescent="0.3">
      <c r="A415" s="4"/>
      <c r="B415" s="4"/>
      <c r="C415" s="5"/>
      <c r="D415" s="6" t="str">
        <f>IF(B415="","",IFERROR(IF(VLOOKUP(B415,Configuración!$A$6:$B$15,2,FALSE)="","",VLOOKUP(B415,Configuración!$A$6:$B$15,2,FALSE)),""))</f>
        <v/>
      </c>
      <c r="E415" s="7" t="str">
        <f t="shared" si="22"/>
        <v/>
      </c>
      <c r="F415" s="8" t="str">
        <f t="shared" ca="1" si="20"/>
        <v/>
      </c>
      <c r="G415" s="6" t="str">
        <f>IF(A415="","",IF(E415="","Sin caducidad",IF(F415&lt;0,"Caducado",IF(F415&lt;=Configuración!$B$2,"Por caducar","Vigente"))))</f>
        <v/>
      </c>
      <c r="H415" s="4"/>
      <c r="I415" s="4"/>
      <c r="J415">
        <f t="shared" si="21"/>
        <v>0</v>
      </c>
    </row>
    <row r="416" spans="1:10" x14ac:dyDescent="0.3">
      <c r="A416" s="4"/>
      <c r="B416" s="4"/>
      <c r="C416" s="5"/>
      <c r="D416" s="6" t="str">
        <f>IF(B416="","",IFERROR(IF(VLOOKUP(B416,Configuración!$A$6:$B$15,2,FALSE)="","",VLOOKUP(B416,Configuración!$A$6:$B$15,2,FALSE)),""))</f>
        <v/>
      </c>
      <c r="E416" s="7" t="str">
        <f t="shared" si="22"/>
        <v/>
      </c>
      <c r="F416" s="8" t="str">
        <f t="shared" ca="1" si="20"/>
        <v/>
      </c>
      <c r="G416" s="6" t="str">
        <f>IF(A416="","",IF(E416="","Sin caducidad",IF(F416&lt;0,"Caducado",IF(F416&lt;=Configuración!$B$2,"Por caducar","Vigente"))))</f>
        <v/>
      </c>
      <c r="H416" s="4"/>
      <c r="I416" s="4"/>
      <c r="J416">
        <f t="shared" si="21"/>
        <v>0</v>
      </c>
    </row>
    <row r="417" spans="1:10" x14ac:dyDescent="0.3">
      <c r="A417" s="4"/>
      <c r="B417" s="4"/>
      <c r="C417" s="5"/>
      <c r="D417" s="6" t="str">
        <f>IF(B417="","",IFERROR(IF(VLOOKUP(B417,Configuración!$A$6:$B$15,2,FALSE)="","",VLOOKUP(B417,Configuración!$A$6:$B$15,2,FALSE)),""))</f>
        <v/>
      </c>
      <c r="E417" s="7" t="str">
        <f t="shared" si="22"/>
        <v/>
      </c>
      <c r="F417" s="8" t="str">
        <f t="shared" ca="1" si="20"/>
        <v/>
      </c>
      <c r="G417" s="6" t="str">
        <f>IF(A417="","",IF(E417="","Sin caducidad",IF(F417&lt;0,"Caducado",IF(F417&lt;=Configuración!$B$2,"Por caducar","Vigente"))))</f>
        <v/>
      </c>
      <c r="H417" s="4"/>
      <c r="I417" s="4"/>
      <c r="J417">
        <f t="shared" si="21"/>
        <v>0</v>
      </c>
    </row>
    <row r="418" spans="1:10" x14ac:dyDescent="0.3">
      <c r="A418" s="4"/>
      <c r="B418" s="4"/>
      <c r="C418" s="5"/>
      <c r="D418" s="6" t="str">
        <f>IF(B418="","",IFERROR(IF(VLOOKUP(B418,Configuración!$A$6:$B$15,2,FALSE)="","",VLOOKUP(B418,Configuración!$A$6:$B$15,2,FALSE)),""))</f>
        <v/>
      </c>
      <c r="E418" s="7" t="str">
        <f t="shared" si="22"/>
        <v/>
      </c>
      <c r="F418" s="8" t="str">
        <f t="shared" ca="1" si="20"/>
        <v/>
      </c>
      <c r="G418" s="6" t="str">
        <f>IF(A418="","",IF(E418="","Sin caducidad",IF(F418&lt;0,"Caducado",IF(F418&lt;=Configuración!$B$2,"Por caducar","Vigente"))))</f>
        <v/>
      </c>
      <c r="H418" s="4"/>
      <c r="I418" s="4"/>
      <c r="J418">
        <f t="shared" si="21"/>
        <v>0</v>
      </c>
    </row>
    <row r="419" spans="1:10" x14ac:dyDescent="0.3">
      <c r="A419" s="4"/>
      <c r="B419" s="4"/>
      <c r="C419" s="5"/>
      <c r="D419" s="6" t="str">
        <f>IF(B419="","",IFERROR(IF(VLOOKUP(B419,Configuración!$A$6:$B$15,2,FALSE)="","",VLOOKUP(B419,Configuración!$A$6:$B$15,2,FALSE)),""))</f>
        <v/>
      </c>
      <c r="E419" s="7" t="str">
        <f t="shared" si="22"/>
        <v/>
      </c>
      <c r="F419" s="8" t="str">
        <f t="shared" ca="1" si="20"/>
        <v/>
      </c>
      <c r="G419" s="6" t="str">
        <f>IF(A419="","",IF(E419="","Sin caducidad",IF(F419&lt;0,"Caducado",IF(F419&lt;=Configuración!$B$2,"Por caducar","Vigente"))))</f>
        <v/>
      </c>
      <c r="H419" s="4"/>
      <c r="I419" s="4"/>
      <c r="J419">
        <f t="shared" si="21"/>
        <v>0</v>
      </c>
    </row>
    <row r="420" spans="1:10" x14ac:dyDescent="0.3">
      <c r="A420" s="4"/>
      <c r="B420" s="4"/>
      <c r="C420" s="5"/>
      <c r="D420" s="6" t="str">
        <f>IF(B420="","",IFERROR(IF(VLOOKUP(B420,Configuración!$A$6:$B$15,2,FALSE)="","",VLOOKUP(B420,Configuración!$A$6:$B$15,2,FALSE)),""))</f>
        <v/>
      </c>
      <c r="E420" s="7" t="str">
        <f t="shared" si="22"/>
        <v/>
      </c>
      <c r="F420" s="8" t="str">
        <f t="shared" ca="1" si="20"/>
        <v/>
      </c>
      <c r="G420" s="6" t="str">
        <f>IF(A420="","",IF(E420="","Sin caducidad",IF(F420&lt;0,"Caducado",IF(F420&lt;=Configuración!$B$2,"Por caducar","Vigente"))))</f>
        <v/>
      </c>
      <c r="H420" s="4"/>
      <c r="I420" s="4"/>
      <c r="J420">
        <f t="shared" si="21"/>
        <v>0</v>
      </c>
    </row>
    <row r="421" spans="1:10" x14ac:dyDescent="0.3">
      <c r="A421" s="4"/>
      <c r="B421" s="4"/>
      <c r="C421" s="5"/>
      <c r="D421" s="6" t="str">
        <f>IF(B421="","",IFERROR(IF(VLOOKUP(B421,Configuración!$A$6:$B$15,2,FALSE)="","",VLOOKUP(B421,Configuración!$A$6:$B$15,2,FALSE)),""))</f>
        <v/>
      </c>
      <c r="E421" s="7" t="str">
        <f t="shared" si="22"/>
        <v/>
      </c>
      <c r="F421" s="8" t="str">
        <f t="shared" ca="1" si="20"/>
        <v/>
      </c>
      <c r="G421" s="6" t="str">
        <f>IF(A421="","",IF(E421="","Sin caducidad",IF(F421&lt;0,"Caducado",IF(F421&lt;=Configuración!$B$2,"Por caducar","Vigente"))))</f>
        <v/>
      </c>
      <c r="H421" s="4"/>
      <c r="I421" s="4"/>
      <c r="J421">
        <f t="shared" si="21"/>
        <v>0</v>
      </c>
    </row>
    <row r="422" spans="1:10" x14ac:dyDescent="0.3">
      <c r="A422" s="4"/>
      <c r="B422" s="4"/>
      <c r="C422" s="5"/>
      <c r="D422" s="6" t="str">
        <f>IF(B422="","",IFERROR(IF(VLOOKUP(B422,Configuración!$A$6:$B$15,2,FALSE)="","",VLOOKUP(B422,Configuración!$A$6:$B$15,2,FALSE)),""))</f>
        <v/>
      </c>
      <c r="E422" s="7" t="str">
        <f t="shared" si="22"/>
        <v/>
      </c>
      <c r="F422" s="8" t="str">
        <f t="shared" ca="1" si="20"/>
        <v/>
      </c>
      <c r="G422" s="6" t="str">
        <f>IF(A422="","",IF(E422="","Sin caducidad",IF(F422&lt;0,"Caducado",IF(F422&lt;=Configuración!$B$2,"Por caducar","Vigente"))))</f>
        <v/>
      </c>
      <c r="H422" s="4"/>
      <c r="I422" s="4"/>
      <c r="J422">
        <f t="shared" si="21"/>
        <v>0</v>
      </c>
    </row>
    <row r="423" spans="1:10" x14ac:dyDescent="0.3">
      <c r="A423" s="4"/>
      <c r="B423" s="4"/>
      <c r="C423" s="5"/>
      <c r="D423" s="6" t="str">
        <f>IF(B423="","",IFERROR(IF(VLOOKUP(B423,Configuración!$A$6:$B$15,2,FALSE)="","",VLOOKUP(B423,Configuración!$A$6:$B$15,2,FALSE)),""))</f>
        <v/>
      </c>
      <c r="E423" s="7" t="str">
        <f t="shared" si="22"/>
        <v/>
      </c>
      <c r="F423" s="8" t="str">
        <f t="shared" ca="1" si="20"/>
        <v/>
      </c>
      <c r="G423" s="6" t="str">
        <f>IF(A423="","",IF(E423="","Sin caducidad",IF(F423&lt;0,"Caducado",IF(F423&lt;=Configuración!$B$2,"Por caducar","Vigente"))))</f>
        <v/>
      </c>
      <c r="H423" s="4"/>
      <c r="I423" s="4"/>
      <c r="J423">
        <f t="shared" si="21"/>
        <v>0</v>
      </c>
    </row>
    <row r="424" spans="1:10" x14ac:dyDescent="0.3">
      <c r="A424" s="4"/>
      <c r="B424" s="4"/>
      <c r="C424" s="5"/>
      <c r="D424" s="6" t="str">
        <f>IF(B424="","",IFERROR(IF(VLOOKUP(B424,Configuración!$A$6:$B$15,2,FALSE)="","",VLOOKUP(B424,Configuración!$A$6:$B$15,2,FALSE)),""))</f>
        <v/>
      </c>
      <c r="E424" s="7" t="str">
        <f t="shared" si="22"/>
        <v/>
      </c>
      <c r="F424" s="8" t="str">
        <f t="shared" ca="1" si="20"/>
        <v/>
      </c>
      <c r="G424" s="6" t="str">
        <f>IF(A424="","",IF(E424="","Sin caducidad",IF(F424&lt;0,"Caducado",IF(F424&lt;=Configuración!$B$2,"Por caducar","Vigente"))))</f>
        <v/>
      </c>
      <c r="H424" s="4"/>
      <c r="I424" s="4"/>
      <c r="J424">
        <f t="shared" si="21"/>
        <v>0</v>
      </c>
    </row>
    <row r="425" spans="1:10" x14ac:dyDescent="0.3">
      <c r="A425" s="4"/>
      <c r="B425" s="4"/>
      <c r="C425" s="5"/>
      <c r="D425" s="6" t="str">
        <f>IF(B425="","",IFERROR(IF(VLOOKUP(B425,Configuración!$A$6:$B$15,2,FALSE)="","",VLOOKUP(B425,Configuración!$A$6:$B$15,2,FALSE)),""))</f>
        <v/>
      </c>
      <c r="E425" s="7" t="str">
        <f t="shared" si="22"/>
        <v/>
      </c>
      <c r="F425" s="8" t="str">
        <f t="shared" ca="1" si="20"/>
        <v/>
      </c>
      <c r="G425" s="6" t="str">
        <f>IF(A425="","",IF(E425="","Sin caducidad",IF(F425&lt;0,"Caducado",IF(F425&lt;=Configuración!$B$2,"Por caducar","Vigente"))))</f>
        <v/>
      </c>
      <c r="H425" s="4"/>
      <c r="I425" s="4"/>
      <c r="J425">
        <f t="shared" si="21"/>
        <v>0</v>
      </c>
    </row>
    <row r="426" spans="1:10" x14ac:dyDescent="0.3">
      <c r="A426" s="4"/>
      <c r="B426" s="4"/>
      <c r="C426" s="5"/>
      <c r="D426" s="6" t="str">
        <f>IF(B426="","",IFERROR(IF(VLOOKUP(B426,Configuración!$A$6:$B$15,2,FALSE)="","",VLOOKUP(B426,Configuración!$A$6:$B$15,2,FALSE)),""))</f>
        <v/>
      </c>
      <c r="E426" s="7" t="str">
        <f t="shared" si="22"/>
        <v/>
      </c>
      <c r="F426" s="8" t="str">
        <f t="shared" ca="1" si="20"/>
        <v/>
      </c>
      <c r="G426" s="6" t="str">
        <f>IF(A426="","",IF(E426="","Sin caducidad",IF(F426&lt;0,"Caducado",IF(F426&lt;=Configuración!$B$2,"Por caducar","Vigente"))))</f>
        <v/>
      </c>
      <c r="H426" s="4"/>
      <c r="I426" s="4"/>
      <c r="J426">
        <f t="shared" si="21"/>
        <v>0</v>
      </c>
    </row>
    <row r="427" spans="1:10" x14ac:dyDescent="0.3">
      <c r="A427" s="4"/>
      <c r="B427" s="4"/>
      <c r="C427" s="5"/>
      <c r="D427" s="6" t="str">
        <f>IF(B427="","",IFERROR(IF(VLOOKUP(B427,Configuración!$A$6:$B$15,2,FALSE)="","",VLOOKUP(B427,Configuración!$A$6:$B$15,2,FALSE)),""))</f>
        <v/>
      </c>
      <c r="E427" s="7" t="str">
        <f t="shared" si="22"/>
        <v/>
      </c>
      <c r="F427" s="8" t="str">
        <f t="shared" ca="1" si="20"/>
        <v/>
      </c>
      <c r="G427" s="6" t="str">
        <f>IF(A427="","",IF(E427="","Sin caducidad",IF(F427&lt;0,"Caducado",IF(F427&lt;=Configuración!$B$2,"Por caducar","Vigente"))))</f>
        <v/>
      </c>
      <c r="H427" s="4"/>
      <c r="I427" s="4"/>
      <c r="J427">
        <f t="shared" si="21"/>
        <v>0</v>
      </c>
    </row>
    <row r="428" spans="1:10" x14ac:dyDescent="0.3">
      <c r="A428" s="4"/>
      <c r="B428" s="4"/>
      <c r="C428" s="5"/>
      <c r="D428" s="6" t="str">
        <f>IF(B428="","",IFERROR(IF(VLOOKUP(B428,Configuración!$A$6:$B$15,2,FALSE)="","",VLOOKUP(B428,Configuración!$A$6:$B$15,2,FALSE)),""))</f>
        <v/>
      </c>
      <c r="E428" s="7" t="str">
        <f t="shared" si="22"/>
        <v/>
      </c>
      <c r="F428" s="8" t="str">
        <f t="shared" ca="1" si="20"/>
        <v/>
      </c>
      <c r="G428" s="6" t="str">
        <f>IF(A428="","",IF(E428="","Sin caducidad",IF(F428&lt;0,"Caducado",IF(F428&lt;=Configuración!$B$2,"Por caducar","Vigente"))))</f>
        <v/>
      </c>
      <c r="H428" s="4"/>
      <c r="I428" s="4"/>
      <c r="J428">
        <f t="shared" si="21"/>
        <v>0</v>
      </c>
    </row>
    <row r="429" spans="1:10" x14ac:dyDescent="0.3">
      <c r="A429" s="4"/>
      <c r="B429" s="4"/>
      <c r="C429" s="5"/>
      <c r="D429" s="6" t="str">
        <f>IF(B429="","",IFERROR(IF(VLOOKUP(B429,Configuración!$A$6:$B$15,2,FALSE)="","",VLOOKUP(B429,Configuración!$A$6:$B$15,2,FALSE)),""))</f>
        <v/>
      </c>
      <c r="E429" s="7" t="str">
        <f t="shared" si="22"/>
        <v/>
      </c>
      <c r="F429" s="8" t="str">
        <f t="shared" ca="1" si="20"/>
        <v/>
      </c>
      <c r="G429" s="6" t="str">
        <f>IF(A429="","",IF(E429="","Sin caducidad",IF(F429&lt;0,"Caducado",IF(F429&lt;=Configuración!$B$2,"Por caducar","Vigente"))))</f>
        <v/>
      </c>
      <c r="H429" s="4"/>
      <c r="I429" s="4"/>
      <c r="J429">
        <f t="shared" si="21"/>
        <v>0</v>
      </c>
    </row>
    <row r="430" spans="1:10" x14ac:dyDescent="0.3">
      <c r="A430" s="4"/>
      <c r="B430" s="4"/>
      <c r="C430" s="5"/>
      <c r="D430" s="6" t="str">
        <f>IF(B430="","",IFERROR(IF(VLOOKUP(B430,Configuración!$A$6:$B$15,2,FALSE)="","",VLOOKUP(B430,Configuración!$A$6:$B$15,2,FALSE)),""))</f>
        <v/>
      </c>
      <c r="E430" s="7" t="str">
        <f t="shared" si="22"/>
        <v/>
      </c>
      <c r="F430" s="8" t="str">
        <f t="shared" ca="1" si="20"/>
        <v/>
      </c>
      <c r="G430" s="6" t="str">
        <f>IF(A430="","",IF(E430="","Sin caducidad",IF(F430&lt;0,"Caducado",IF(F430&lt;=Configuración!$B$2,"Por caducar","Vigente"))))</f>
        <v/>
      </c>
      <c r="H430" s="4"/>
      <c r="I430" s="4"/>
      <c r="J430">
        <f t="shared" si="21"/>
        <v>0</v>
      </c>
    </row>
    <row r="431" spans="1:10" x14ac:dyDescent="0.3">
      <c r="A431" s="4"/>
      <c r="B431" s="4"/>
      <c r="C431" s="5"/>
      <c r="D431" s="6" t="str">
        <f>IF(B431="","",IFERROR(IF(VLOOKUP(B431,Configuración!$A$6:$B$15,2,FALSE)="","",VLOOKUP(B431,Configuración!$A$6:$B$15,2,FALSE)),""))</f>
        <v/>
      </c>
      <c r="E431" s="7" t="str">
        <f t="shared" si="22"/>
        <v/>
      </c>
      <c r="F431" s="8" t="str">
        <f t="shared" ca="1" si="20"/>
        <v/>
      </c>
      <c r="G431" s="6" t="str">
        <f>IF(A431="","",IF(E431="","Sin caducidad",IF(F431&lt;0,"Caducado",IF(F431&lt;=Configuración!$B$2,"Por caducar","Vigente"))))</f>
        <v/>
      </c>
      <c r="H431" s="4"/>
      <c r="I431" s="4"/>
      <c r="J431">
        <f t="shared" si="21"/>
        <v>0</v>
      </c>
    </row>
    <row r="432" spans="1:10" x14ac:dyDescent="0.3">
      <c r="A432" s="4"/>
      <c r="B432" s="4"/>
      <c r="C432" s="5"/>
      <c r="D432" s="6" t="str">
        <f>IF(B432="","",IFERROR(IF(VLOOKUP(B432,Configuración!$A$6:$B$15,2,FALSE)="","",VLOOKUP(B432,Configuración!$A$6:$B$15,2,FALSE)),""))</f>
        <v/>
      </c>
      <c r="E432" s="7" t="str">
        <f t="shared" si="22"/>
        <v/>
      </c>
      <c r="F432" s="8" t="str">
        <f t="shared" ca="1" si="20"/>
        <v/>
      </c>
      <c r="G432" s="6" t="str">
        <f>IF(A432="","",IF(E432="","Sin caducidad",IF(F432&lt;0,"Caducado",IF(F432&lt;=Configuración!$B$2,"Por caducar","Vigente"))))</f>
        <v/>
      </c>
      <c r="H432" s="4"/>
      <c r="I432" s="4"/>
      <c r="J432">
        <f t="shared" si="21"/>
        <v>0</v>
      </c>
    </row>
    <row r="433" spans="1:10" x14ac:dyDescent="0.3">
      <c r="A433" s="4"/>
      <c r="B433" s="4"/>
      <c r="C433" s="5"/>
      <c r="D433" s="6" t="str">
        <f>IF(B433="","",IFERROR(IF(VLOOKUP(B433,Configuración!$A$6:$B$15,2,FALSE)="","",VLOOKUP(B433,Configuración!$A$6:$B$15,2,FALSE)),""))</f>
        <v/>
      </c>
      <c r="E433" s="7" t="str">
        <f t="shared" si="22"/>
        <v/>
      </c>
      <c r="F433" s="8" t="str">
        <f t="shared" ca="1" si="20"/>
        <v/>
      </c>
      <c r="G433" s="6" t="str">
        <f>IF(A433="","",IF(E433="","Sin caducidad",IF(F433&lt;0,"Caducado",IF(F433&lt;=Configuración!$B$2,"Por caducar","Vigente"))))</f>
        <v/>
      </c>
      <c r="H433" s="4"/>
      <c r="I433" s="4"/>
      <c r="J433">
        <f t="shared" si="21"/>
        <v>0</v>
      </c>
    </row>
    <row r="434" spans="1:10" x14ac:dyDescent="0.3">
      <c r="A434" s="4"/>
      <c r="B434" s="4"/>
      <c r="C434" s="5"/>
      <c r="D434" s="6" t="str">
        <f>IF(B434="","",IFERROR(IF(VLOOKUP(B434,Configuración!$A$6:$B$15,2,FALSE)="","",VLOOKUP(B434,Configuración!$A$6:$B$15,2,FALSE)),""))</f>
        <v/>
      </c>
      <c r="E434" s="7" t="str">
        <f t="shared" si="22"/>
        <v/>
      </c>
      <c r="F434" s="8" t="str">
        <f t="shared" ca="1" si="20"/>
        <v/>
      </c>
      <c r="G434" s="6" t="str">
        <f>IF(A434="","",IF(E434="","Sin caducidad",IF(F434&lt;0,"Caducado",IF(F434&lt;=Configuración!$B$2,"Por caducar","Vigente"))))</f>
        <v/>
      </c>
      <c r="H434" s="4"/>
      <c r="I434" s="4"/>
      <c r="J434">
        <f t="shared" si="21"/>
        <v>0</v>
      </c>
    </row>
    <row r="435" spans="1:10" x14ac:dyDescent="0.3">
      <c r="A435" s="4"/>
      <c r="B435" s="4"/>
      <c r="C435" s="5"/>
      <c r="D435" s="6" t="str">
        <f>IF(B435="","",IFERROR(IF(VLOOKUP(B435,Configuración!$A$6:$B$15,2,FALSE)="","",VLOOKUP(B435,Configuración!$A$6:$B$15,2,FALSE)),""))</f>
        <v/>
      </c>
      <c r="E435" s="7" t="str">
        <f t="shared" si="22"/>
        <v/>
      </c>
      <c r="F435" s="8" t="str">
        <f t="shared" ca="1" si="20"/>
        <v/>
      </c>
      <c r="G435" s="6" t="str">
        <f>IF(A435="","",IF(E435="","Sin caducidad",IF(F435&lt;0,"Caducado",IF(F435&lt;=Configuración!$B$2,"Por caducar","Vigente"))))</f>
        <v/>
      </c>
      <c r="H435" s="4"/>
      <c r="I435" s="4"/>
      <c r="J435">
        <f t="shared" si="21"/>
        <v>0</v>
      </c>
    </row>
    <row r="436" spans="1:10" x14ac:dyDescent="0.3">
      <c r="A436" s="4"/>
      <c r="B436" s="4"/>
      <c r="C436" s="5"/>
      <c r="D436" s="6" t="str">
        <f>IF(B436="","",IFERROR(IF(VLOOKUP(B436,Configuración!$A$6:$B$15,2,FALSE)="","",VLOOKUP(B436,Configuración!$A$6:$B$15,2,FALSE)),""))</f>
        <v/>
      </c>
      <c r="E436" s="7" t="str">
        <f t="shared" si="22"/>
        <v/>
      </c>
      <c r="F436" s="8" t="str">
        <f t="shared" ca="1" si="20"/>
        <v/>
      </c>
      <c r="G436" s="6" t="str">
        <f>IF(A436="","",IF(E436="","Sin caducidad",IF(F436&lt;0,"Caducado",IF(F436&lt;=Configuración!$B$2,"Por caducar","Vigente"))))</f>
        <v/>
      </c>
      <c r="H436" s="4"/>
      <c r="I436" s="4"/>
      <c r="J436">
        <f t="shared" si="21"/>
        <v>0</v>
      </c>
    </row>
    <row r="437" spans="1:10" x14ac:dyDescent="0.3">
      <c r="A437" s="4"/>
      <c r="B437" s="4"/>
      <c r="C437" s="5"/>
      <c r="D437" s="6" t="str">
        <f>IF(B437="","",IFERROR(IF(VLOOKUP(B437,Configuración!$A$6:$B$15,2,FALSE)="","",VLOOKUP(B437,Configuración!$A$6:$B$15,2,FALSE)),""))</f>
        <v/>
      </c>
      <c r="E437" s="7" t="str">
        <f t="shared" si="22"/>
        <v/>
      </c>
      <c r="F437" s="8" t="str">
        <f t="shared" ca="1" si="20"/>
        <v/>
      </c>
      <c r="G437" s="6" t="str">
        <f>IF(A437="","",IF(E437="","Sin caducidad",IF(F437&lt;0,"Caducado",IF(F437&lt;=Configuración!$B$2,"Por caducar","Vigente"))))</f>
        <v/>
      </c>
      <c r="H437" s="4"/>
      <c r="I437" s="4"/>
      <c r="J437">
        <f t="shared" si="21"/>
        <v>0</v>
      </c>
    </row>
    <row r="438" spans="1:10" x14ac:dyDescent="0.3">
      <c r="A438" s="4"/>
      <c r="B438" s="4"/>
      <c r="C438" s="5"/>
      <c r="D438" s="6" t="str">
        <f>IF(B438="","",IFERROR(IF(VLOOKUP(B438,Configuración!$A$6:$B$15,2,FALSE)="","",VLOOKUP(B438,Configuración!$A$6:$B$15,2,FALSE)),""))</f>
        <v/>
      </c>
      <c r="E438" s="7" t="str">
        <f t="shared" si="22"/>
        <v/>
      </c>
      <c r="F438" s="8" t="str">
        <f t="shared" ca="1" si="20"/>
        <v/>
      </c>
      <c r="G438" s="6" t="str">
        <f>IF(A438="","",IF(E438="","Sin caducidad",IF(F438&lt;0,"Caducado",IF(F438&lt;=Configuración!$B$2,"Por caducar","Vigente"))))</f>
        <v/>
      </c>
      <c r="H438" s="4"/>
      <c r="I438" s="4"/>
      <c r="J438">
        <f t="shared" si="21"/>
        <v>0</v>
      </c>
    </row>
    <row r="439" spans="1:10" x14ac:dyDescent="0.3">
      <c r="A439" s="4"/>
      <c r="B439" s="4"/>
      <c r="C439" s="5"/>
      <c r="D439" s="6" t="str">
        <f>IF(B439="","",IFERROR(IF(VLOOKUP(B439,Configuración!$A$6:$B$15,2,FALSE)="","",VLOOKUP(B439,Configuración!$A$6:$B$15,2,FALSE)),""))</f>
        <v/>
      </c>
      <c r="E439" s="7" t="str">
        <f t="shared" si="22"/>
        <v/>
      </c>
      <c r="F439" s="8" t="str">
        <f t="shared" ca="1" si="20"/>
        <v/>
      </c>
      <c r="G439" s="6" t="str">
        <f>IF(A439="","",IF(E439="","Sin caducidad",IF(F439&lt;0,"Caducado",IF(F439&lt;=Configuración!$B$2,"Por caducar","Vigente"))))</f>
        <v/>
      </c>
      <c r="H439" s="4"/>
      <c r="I439" s="4"/>
      <c r="J439">
        <f t="shared" si="21"/>
        <v>0</v>
      </c>
    </row>
    <row r="440" spans="1:10" x14ac:dyDescent="0.3">
      <c r="A440" s="4"/>
      <c r="B440" s="4"/>
      <c r="C440" s="5"/>
      <c r="D440" s="6" t="str">
        <f>IF(B440="","",IFERROR(IF(VLOOKUP(B440,Configuración!$A$6:$B$15,2,FALSE)="","",VLOOKUP(B440,Configuración!$A$6:$B$15,2,FALSE)),""))</f>
        <v/>
      </c>
      <c r="E440" s="7" t="str">
        <f t="shared" si="22"/>
        <v/>
      </c>
      <c r="F440" s="8" t="str">
        <f t="shared" ca="1" si="20"/>
        <v/>
      </c>
      <c r="G440" s="6" t="str">
        <f>IF(A440="","",IF(E440="","Sin caducidad",IF(F440&lt;0,"Caducado",IF(F440&lt;=Configuración!$B$2,"Por caducar","Vigente"))))</f>
        <v/>
      </c>
      <c r="H440" s="4"/>
      <c r="I440" s="4"/>
      <c r="J440">
        <f t="shared" si="21"/>
        <v>0</v>
      </c>
    </row>
    <row r="441" spans="1:10" x14ac:dyDescent="0.3">
      <c r="A441" s="4"/>
      <c r="B441" s="4"/>
      <c r="C441" s="5"/>
      <c r="D441" s="6" t="str">
        <f>IF(B441="","",IFERROR(IF(VLOOKUP(B441,Configuración!$A$6:$B$15,2,FALSE)="","",VLOOKUP(B441,Configuración!$A$6:$B$15,2,FALSE)),""))</f>
        <v/>
      </c>
      <c r="E441" s="7" t="str">
        <f t="shared" si="22"/>
        <v/>
      </c>
      <c r="F441" s="8" t="str">
        <f t="shared" ca="1" si="20"/>
        <v/>
      </c>
      <c r="G441" s="6" t="str">
        <f>IF(A441="","",IF(E441="","Sin caducidad",IF(F441&lt;0,"Caducado",IF(F441&lt;=Configuración!$B$2,"Por caducar","Vigente"))))</f>
        <v/>
      </c>
      <c r="H441" s="4"/>
      <c r="I441" s="4"/>
      <c r="J441">
        <f t="shared" si="21"/>
        <v>0</v>
      </c>
    </row>
    <row r="442" spans="1:10" x14ac:dyDescent="0.3">
      <c r="A442" s="4"/>
      <c r="B442" s="4"/>
      <c r="C442" s="5"/>
      <c r="D442" s="6" t="str">
        <f>IF(B442="","",IFERROR(IF(VLOOKUP(B442,Configuración!$A$6:$B$15,2,FALSE)="","",VLOOKUP(B442,Configuración!$A$6:$B$15,2,FALSE)),""))</f>
        <v/>
      </c>
      <c r="E442" s="7" t="str">
        <f t="shared" si="22"/>
        <v/>
      </c>
      <c r="F442" s="8" t="str">
        <f t="shared" ca="1" si="20"/>
        <v/>
      </c>
      <c r="G442" s="6" t="str">
        <f>IF(A442="","",IF(E442="","Sin caducidad",IF(F442&lt;0,"Caducado",IF(F442&lt;=Configuración!$B$2,"Por caducar","Vigente"))))</f>
        <v/>
      </c>
      <c r="H442" s="4"/>
      <c r="I442" s="4"/>
      <c r="J442">
        <f t="shared" si="21"/>
        <v>0</v>
      </c>
    </row>
    <row r="443" spans="1:10" x14ac:dyDescent="0.3">
      <c r="A443" s="4"/>
      <c r="B443" s="4"/>
      <c r="C443" s="5"/>
      <c r="D443" s="6" t="str">
        <f>IF(B443="","",IFERROR(IF(VLOOKUP(B443,Configuración!$A$6:$B$15,2,FALSE)="","",VLOOKUP(B443,Configuración!$A$6:$B$15,2,FALSE)),""))</f>
        <v/>
      </c>
      <c r="E443" s="7" t="str">
        <f t="shared" si="22"/>
        <v/>
      </c>
      <c r="F443" s="8" t="str">
        <f t="shared" ca="1" si="20"/>
        <v/>
      </c>
      <c r="G443" s="6" t="str">
        <f>IF(A443="","",IF(E443="","Sin caducidad",IF(F443&lt;0,"Caducado",IF(F443&lt;=Configuración!$B$2,"Por caducar","Vigente"))))</f>
        <v/>
      </c>
      <c r="H443" s="4"/>
      <c r="I443" s="4"/>
      <c r="J443">
        <f t="shared" si="21"/>
        <v>0</v>
      </c>
    </row>
    <row r="444" spans="1:10" x14ac:dyDescent="0.3">
      <c r="A444" s="4"/>
      <c r="B444" s="4"/>
      <c r="C444" s="5"/>
      <c r="D444" s="6" t="str">
        <f>IF(B444="","",IFERROR(IF(VLOOKUP(B444,Configuración!$A$6:$B$15,2,FALSE)="","",VLOOKUP(B444,Configuración!$A$6:$B$15,2,FALSE)),""))</f>
        <v/>
      </c>
      <c r="E444" s="7" t="str">
        <f t="shared" si="22"/>
        <v/>
      </c>
      <c r="F444" s="8" t="str">
        <f t="shared" ca="1" si="20"/>
        <v/>
      </c>
      <c r="G444" s="6" t="str">
        <f>IF(A444="","",IF(E444="","Sin caducidad",IF(F444&lt;0,"Caducado",IF(F444&lt;=Configuración!$B$2,"Por caducar","Vigente"))))</f>
        <v/>
      </c>
      <c r="H444" s="4"/>
      <c r="I444" s="4"/>
      <c r="J444">
        <f t="shared" si="21"/>
        <v>0</v>
      </c>
    </row>
    <row r="445" spans="1:10" x14ac:dyDescent="0.3">
      <c r="A445" s="4"/>
      <c r="B445" s="4"/>
      <c r="C445" s="5"/>
      <c r="D445" s="6" t="str">
        <f>IF(B445="","",IFERROR(IF(VLOOKUP(B445,Configuración!$A$6:$B$15,2,FALSE)="","",VLOOKUP(B445,Configuración!$A$6:$B$15,2,FALSE)),""))</f>
        <v/>
      </c>
      <c r="E445" s="7" t="str">
        <f t="shared" si="22"/>
        <v/>
      </c>
      <c r="F445" s="8" t="str">
        <f t="shared" ca="1" si="20"/>
        <v/>
      </c>
      <c r="G445" s="6" t="str">
        <f>IF(A445="","",IF(E445="","Sin caducidad",IF(F445&lt;0,"Caducado",IF(F445&lt;=Configuración!$B$2,"Por caducar","Vigente"))))</f>
        <v/>
      </c>
      <c r="H445" s="4"/>
      <c r="I445" s="4"/>
      <c r="J445">
        <f t="shared" si="21"/>
        <v>0</v>
      </c>
    </row>
    <row r="446" spans="1:10" x14ac:dyDescent="0.3">
      <c r="A446" s="4"/>
      <c r="B446" s="4"/>
      <c r="C446" s="5"/>
      <c r="D446" s="6" t="str">
        <f>IF(B446="","",IFERROR(IF(VLOOKUP(B446,Configuración!$A$6:$B$15,2,FALSE)="","",VLOOKUP(B446,Configuración!$A$6:$B$15,2,FALSE)),""))</f>
        <v/>
      </c>
      <c r="E446" s="7" t="str">
        <f t="shared" si="22"/>
        <v/>
      </c>
      <c r="F446" s="8" t="str">
        <f t="shared" ca="1" si="20"/>
        <v/>
      </c>
      <c r="G446" s="6" t="str">
        <f>IF(A446="","",IF(E446="","Sin caducidad",IF(F446&lt;0,"Caducado",IF(F446&lt;=Configuración!$B$2,"Por caducar","Vigente"))))</f>
        <v/>
      </c>
      <c r="H446" s="4"/>
      <c r="I446" s="4"/>
      <c r="J446">
        <f t="shared" si="21"/>
        <v>0</v>
      </c>
    </row>
    <row r="447" spans="1:10" x14ac:dyDescent="0.3">
      <c r="A447" s="4"/>
      <c r="B447" s="4"/>
      <c r="C447" s="5"/>
      <c r="D447" s="6" t="str">
        <f>IF(B447="","",IFERROR(IF(VLOOKUP(B447,Configuración!$A$6:$B$15,2,FALSE)="","",VLOOKUP(B447,Configuración!$A$6:$B$15,2,FALSE)),""))</f>
        <v/>
      </c>
      <c r="E447" s="7" t="str">
        <f t="shared" si="22"/>
        <v/>
      </c>
      <c r="F447" s="8" t="str">
        <f t="shared" ca="1" si="20"/>
        <v/>
      </c>
      <c r="G447" s="6" t="str">
        <f>IF(A447="","",IF(E447="","Sin caducidad",IF(F447&lt;0,"Caducado",IF(F447&lt;=Configuración!$B$2,"Por caducar","Vigente"))))</f>
        <v/>
      </c>
      <c r="H447" s="4"/>
      <c r="I447" s="4"/>
      <c r="J447">
        <f t="shared" si="21"/>
        <v>0</v>
      </c>
    </row>
    <row r="448" spans="1:10" x14ac:dyDescent="0.3">
      <c r="A448" s="4"/>
      <c r="B448" s="4"/>
      <c r="C448" s="5"/>
      <c r="D448" s="6" t="str">
        <f>IF(B448="","",IFERROR(IF(VLOOKUP(B448,Configuración!$A$6:$B$15,2,FALSE)="","",VLOOKUP(B448,Configuración!$A$6:$B$15,2,FALSE)),""))</f>
        <v/>
      </c>
      <c r="E448" s="7" t="str">
        <f t="shared" si="22"/>
        <v/>
      </c>
      <c r="F448" s="8" t="str">
        <f t="shared" ca="1" si="20"/>
        <v/>
      </c>
      <c r="G448" s="6" t="str">
        <f>IF(A448="","",IF(E448="","Sin caducidad",IF(F448&lt;0,"Caducado",IF(F448&lt;=Configuración!$B$2,"Por caducar","Vigente"))))</f>
        <v/>
      </c>
      <c r="H448" s="4"/>
      <c r="I448" s="4"/>
      <c r="J448">
        <f t="shared" si="21"/>
        <v>0</v>
      </c>
    </row>
    <row r="449" spans="1:10" x14ac:dyDescent="0.3">
      <c r="A449" s="4"/>
      <c r="B449" s="4"/>
      <c r="C449" s="5"/>
      <c r="D449" s="6" t="str">
        <f>IF(B449="","",IFERROR(IF(VLOOKUP(B449,Configuración!$A$6:$B$15,2,FALSE)="","",VLOOKUP(B449,Configuración!$A$6:$B$15,2,FALSE)),""))</f>
        <v/>
      </c>
      <c r="E449" s="7" t="str">
        <f t="shared" si="22"/>
        <v/>
      </c>
      <c r="F449" s="8" t="str">
        <f t="shared" ca="1" si="20"/>
        <v/>
      </c>
      <c r="G449" s="6" t="str">
        <f>IF(A449="","",IF(E449="","Sin caducidad",IF(F449&lt;0,"Caducado",IF(F449&lt;=Configuración!$B$2,"Por caducar","Vigente"))))</f>
        <v/>
      </c>
      <c r="H449" s="4"/>
      <c r="I449" s="4"/>
      <c r="J449">
        <f t="shared" si="21"/>
        <v>0</v>
      </c>
    </row>
    <row r="450" spans="1:10" x14ac:dyDescent="0.3">
      <c r="A450" s="4"/>
      <c r="B450" s="4"/>
      <c r="C450" s="5"/>
      <c r="D450" s="6" t="str">
        <f>IF(B450="","",IFERROR(IF(VLOOKUP(B450,Configuración!$A$6:$B$15,2,FALSE)="","",VLOOKUP(B450,Configuración!$A$6:$B$15,2,FALSE)),""))</f>
        <v/>
      </c>
      <c r="E450" s="7" t="str">
        <f t="shared" si="22"/>
        <v/>
      </c>
      <c r="F450" s="8" t="str">
        <f t="shared" ref="F450:F513" ca="1" si="23">IF(E450="","",E450-TODAY())</f>
        <v/>
      </c>
      <c r="G450" s="6" t="str">
        <f>IF(A450="","",IF(E450="","Sin caducidad",IF(F450&lt;0,"Caducado",IF(F450&lt;=Configuración!$B$2,"Por caducar","Vigente"))))</f>
        <v/>
      </c>
      <c r="H450" s="4"/>
      <c r="I450" s="4"/>
      <c r="J450">
        <f t="shared" ref="J450:J513" si="24">IF(E450="",0,E450)</f>
        <v>0</v>
      </c>
    </row>
    <row r="451" spans="1:10" x14ac:dyDescent="0.3">
      <c r="A451" s="4"/>
      <c r="B451" s="4"/>
      <c r="C451" s="5"/>
      <c r="D451" s="6" t="str">
        <f>IF(B451="","",IFERROR(IF(VLOOKUP(B451,Configuración!$A$6:$B$15,2,FALSE)="","",VLOOKUP(B451,Configuración!$A$6:$B$15,2,FALSE)),""))</f>
        <v/>
      </c>
      <c r="E451" s="7" t="str">
        <f t="shared" si="22"/>
        <v/>
      </c>
      <c r="F451" s="8" t="str">
        <f t="shared" ca="1" si="23"/>
        <v/>
      </c>
      <c r="G451" s="6" t="str">
        <f>IF(A451="","",IF(E451="","Sin caducidad",IF(F451&lt;0,"Caducado",IF(F451&lt;=Configuración!$B$2,"Por caducar","Vigente"))))</f>
        <v/>
      </c>
      <c r="H451" s="4"/>
      <c r="I451" s="4"/>
      <c r="J451">
        <f t="shared" si="24"/>
        <v>0</v>
      </c>
    </row>
    <row r="452" spans="1:10" x14ac:dyDescent="0.3">
      <c r="A452" s="4"/>
      <c r="B452" s="4"/>
      <c r="C452" s="5"/>
      <c r="D452" s="6" t="str">
        <f>IF(B452="","",IFERROR(IF(VLOOKUP(B452,Configuración!$A$6:$B$15,2,FALSE)="","",VLOOKUP(B452,Configuración!$A$6:$B$15,2,FALSE)),""))</f>
        <v/>
      </c>
      <c r="E452" s="7" t="str">
        <f t="shared" si="22"/>
        <v/>
      </c>
      <c r="F452" s="8" t="str">
        <f t="shared" ca="1" si="23"/>
        <v/>
      </c>
      <c r="G452" s="6" t="str">
        <f>IF(A452="","",IF(E452="","Sin caducidad",IF(F452&lt;0,"Caducado",IF(F452&lt;=Configuración!$B$2,"Por caducar","Vigente"))))</f>
        <v/>
      </c>
      <c r="H452" s="4"/>
      <c r="I452" s="4"/>
      <c r="J452">
        <f t="shared" si="24"/>
        <v>0</v>
      </c>
    </row>
    <row r="453" spans="1:10" x14ac:dyDescent="0.3">
      <c r="A453" s="4"/>
      <c r="B453" s="4"/>
      <c r="C453" s="5"/>
      <c r="D453" s="6" t="str">
        <f>IF(B453="","",IFERROR(IF(VLOOKUP(B453,Configuración!$A$6:$B$15,2,FALSE)="","",VLOOKUP(B453,Configuración!$A$6:$B$15,2,FALSE)),""))</f>
        <v/>
      </c>
      <c r="E453" s="7" t="str">
        <f t="shared" si="22"/>
        <v/>
      </c>
      <c r="F453" s="8" t="str">
        <f t="shared" ca="1" si="23"/>
        <v/>
      </c>
      <c r="G453" s="6" t="str">
        <f>IF(A453="","",IF(E453="","Sin caducidad",IF(F453&lt;0,"Caducado",IF(F453&lt;=Configuración!$B$2,"Por caducar","Vigente"))))</f>
        <v/>
      </c>
      <c r="H453" s="4"/>
      <c r="I453" s="4"/>
      <c r="J453">
        <f t="shared" si="24"/>
        <v>0</v>
      </c>
    </row>
    <row r="454" spans="1:10" x14ac:dyDescent="0.3">
      <c r="A454" s="4"/>
      <c r="B454" s="4"/>
      <c r="C454" s="5"/>
      <c r="D454" s="6" t="str">
        <f>IF(B454="","",IFERROR(IF(VLOOKUP(B454,Configuración!$A$6:$B$15,2,FALSE)="","",VLOOKUP(B454,Configuración!$A$6:$B$15,2,FALSE)),""))</f>
        <v/>
      </c>
      <c r="E454" s="7" t="str">
        <f t="shared" si="22"/>
        <v/>
      </c>
      <c r="F454" s="8" t="str">
        <f t="shared" ca="1" si="23"/>
        <v/>
      </c>
      <c r="G454" s="6" t="str">
        <f>IF(A454="","",IF(E454="","Sin caducidad",IF(F454&lt;0,"Caducado",IF(F454&lt;=Configuración!$B$2,"Por caducar","Vigente"))))</f>
        <v/>
      </c>
      <c r="H454" s="4"/>
      <c r="I454" s="4"/>
      <c r="J454">
        <f t="shared" si="24"/>
        <v>0</v>
      </c>
    </row>
    <row r="455" spans="1:10" x14ac:dyDescent="0.3">
      <c r="A455" s="4"/>
      <c r="B455" s="4"/>
      <c r="C455" s="5"/>
      <c r="D455" s="6" t="str">
        <f>IF(B455="","",IFERROR(IF(VLOOKUP(B455,Configuración!$A$6:$B$15,2,FALSE)="","",VLOOKUP(B455,Configuración!$A$6:$B$15,2,FALSE)),""))</f>
        <v/>
      </c>
      <c r="E455" s="7" t="str">
        <f t="shared" si="22"/>
        <v/>
      </c>
      <c r="F455" s="8" t="str">
        <f t="shared" ca="1" si="23"/>
        <v/>
      </c>
      <c r="G455" s="6" t="str">
        <f>IF(A455="","",IF(E455="","Sin caducidad",IF(F455&lt;0,"Caducado",IF(F455&lt;=Configuración!$B$2,"Por caducar","Vigente"))))</f>
        <v/>
      </c>
      <c r="H455" s="4"/>
      <c r="I455" s="4"/>
      <c r="J455">
        <f t="shared" si="24"/>
        <v>0</v>
      </c>
    </row>
    <row r="456" spans="1:10" x14ac:dyDescent="0.3">
      <c r="A456" s="4"/>
      <c r="B456" s="4"/>
      <c r="C456" s="5"/>
      <c r="D456" s="6" t="str">
        <f>IF(B456="","",IFERROR(IF(VLOOKUP(B456,Configuración!$A$6:$B$15,2,FALSE)="","",VLOOKUP(B456,Configuración!$A$6:$B$15,2,FALSE)),""))</f>
        <v/>
      </c>
      <c r="E456" s="7" t="str">
        <f t="shared" si="22"/>
        <v/>
      </c>
      <c r="F456" s="8" t="str">
        <f t="shared" ca="1" si="23"/>
        <v/>
      </c>
      <c r="G456" s="6" t="str">
        <f>IF(A456="","",IF(E456="","Sin caducidad",IF(F456&lt;0,"Caducado",IF(F456&lt;=Configuración!$B$2,"Por caducar","Vigente"))))</f>
        <v/>
      </c>
      <c r="H456" s="4"/>
      <c r="I456" s="4"/>
      <c r="J456">
        <f t="shared" si="24"/>
        <v>0</v>
      </c>
    </row>
    <row r="457" spans="1:10" x14ac:dyDescent="0.3">
      <c r="A457" s="4"/>
      <c r="B457" s="4"/>
      <c r="C457" s="5"/>
      <c r="D457" s="6" t="str">
        <f>IF(B457="","",IFERROR(IF(VLOOKUP(B457,Configuración!$A$6:$B$15,2,FALSE)="","",VLOOKUP(B457,Configuración!$A$6:$B$15,2,FALSE)),""))</f>
        <v/>
      </c>
      <c r="E457" s="7" t="str">
        <f t="shared" si="22"/>
        <v/>
      </c>
      <c r="F457" s="8" t="str">
        <f t="shared" ca="1" si="23"/>
        <v/>
      </c>
      <c r="G457" s="6" t="str">
        <f>IF(A457="","",IF(E457="","Sin caducidad",IF(F457&lt;0,"Caducado",IF(F457&lt;=Configuración!$B$2,"Por caducar","Vigente"))))</f>
        <v/>
      </c>
      <c r="H457" s="4"/>
      <c r="I457" s="4"/>
      <c r="J457">
        <f t="shared" si="24"/>
        <v>0</v>
      </c>
    </row>
    <row r="458" spans="1:10" x14ac:dyDescent="0.3">
      <c r="A458" s="4"/>
      <c r="B458" s="4"/>
      <c r="C458" s="5"/>
      <c r="D458" s="6" t="str">
        <f>IF(B458="","",IFERROR(IF(VLOOKUP(B458,Configuración!$A$6:$B$15,2,FALSE)="","",VLOOKUP(B458,Configuración!$A$6:$B$15,2,FALSE)),""))</f>
        <v/>
      </c>
      <c r="E458" s="7" t="str">
        <f t="shared" si="22"/>
        <v/>
      </c>
      <c r="F458" s="8" t="str">
        <f t="shared" ca="1" si="23"/>
        <v/>
      </c>
      <c r="G458" s="6" t="str">
        <f>IF(A458="","",IF(E458="","Sin caducidad",IF(F458&lt;0,"Caducado",IF(F458&lt;=Configuración!$B$2,"Por caducar","Vigente"))))</f>
        <v/>
      </c>
      <c r="H458" s="4"/>
      <c r="I458" s="4"/>
      <c r="J458">
        <f t="shared" si="24"/>
        <v>0</v>
      </c>
    </row>
    <row r="459" spans="1:10" x14ac:dyDescent="0.3">
      <c r="A459" s="4"/>
      <c r="B459" s="4"/>
      <c r="C459" s="5"/>
      <c r="D459" s="6" t="str">
        <f>IF(B459="","",IFERROR(IF(VLOOKUP(B459,Configuración!$A$6:$B$15,2,FALSE)="","",VLOOKUP(B459,Configuración!$A$6:$B$15,2,FALSE)),""))</f>
        <v/>
      </c>
      <c r="E459" s="7" t="str">
        <f t="shared" si="22"/>
        <v/>
      </c>
      <c r="F459" s="8" t="str">
        <f t="shared" ca="1" si="23"/>
        <v/>
      </c>
      <c r="G459" s="6" t="str">
        <f>IF(A459="","",IF(E459="","Sin caducidad",IF(F459&lt;0,"Caducado",IF(F459&lt;=Configuración!$B$2,"Por caducar","Vigente"))))</f>
        <v/>
      </c>
      <c r="H459" s="4"/>
      <c r="I459" s="4"/>
      <c r="J459">
        <f t="shared" si="24"/>
        <v>0</v>
      </c>
    </row>
    <row r="460" spans="1:10" x14ac:dyDescent="0.3">
      <c r="A460" s="4"/>
      <c r="B460" s="4"/>
      <c r="C460" s="5"/>
      <c r="D460" s="6" t="str">
        <f>IF(B460="","",IFERROR(IF(VLOOKUP(B460,Configuración!$A$6:$B$15,2,FALSE)="","",VLOOKUP(B460,Configuración!$A$6:$B$15,2,FALSE)),""))</f>
        <v/>
      </c>
      <c r="E460" s="7" t="str">
        <f t="shared" si="22"/>
        <v/>
      </c>
      <c r="F460" s="8" t="str">
        <f t="shared" ca="1" si="23"/>
        <v/>
      </c>
      <c r="G460" s="6" t="str">
        <f>IF(A460="","",IF(E460="","Sin caducidad",IF(F460&lt;0,"Caducado",IF(F460&lt;=Configuración!$B$2,"Por caducar","Vigente"))))</f>
        <v/>
      </c>
      <c r="H460" s="4"/>
      <c r="I460" s="4"/>
      <c r="J460">
        <f t="shared" si="24"/>
        <v>0</v>
      </c>
    </row>
    <row r="461" spans="1:10" x14ac:dyDescent="0.3">
      <c r="A461" s="4"/>
      <c r="B461" s="4"/>
      <c r="C461" s="5"/>
      <c r="D461" s="6" t="str">
        <f>IF(B461="","",IFERROR(IF(VLOOKUP(B461,Configuración!$A$6:$B$15,2,FALSE)="","",VLOOKUP(B461,Configuración!$A$6:$B$15,2,FALSE)),""))</f>
        <v/>
      </c>
      <c r="E461" s="7" t="str">
        <f t="shared" si="22"/>
        <v/>
      </c>
      <c r="F461" s="8" t="str">
        <f t="shared" ca="1" si="23"/>
        <v/>
      </c>
      <c r="G461" s="6" t="str">
        <f>IF(A461="","",IF(E461="","Sin caducidad",IF(F461&lt;0,"Caducado",IF(F461&lt;=Configuración!$B$2,"Por caducar","Vigente"))))</f>
        <v/>
      </c>
      <c r="H461" s="4"/>
      <c r="I461" s="4"/>
      <c r="J461">
        <f t="shared" si="24"/>
        <v>0</v>
      </c>
    </row>
    <row r="462" spans="1:10" x14ac:dyDescent="0.3">
      <c r="A462" s="4"/>
      <c r="B462" s="4"/>
      <c r="C462" s="5"/>
      <c r="D462" s="6" t="str">
        <f>IF(B462="","",IFERROR(IF(VLOOKUP(B462,Configuración!$A$6:$B$15,2,FALSE)="","",VLOOKUP(B462,Configuración!$A$6:$B$15,2,FALSE)),""))</f>
        <v/>
      </c>
      <c r="E462" s="7" t="str">
        <f t="shared" si="22"/>
        <v/>
      </c>
      <c r="F462" s="8" t="str">
        <f t="shared" ca="1" si="23"/>
        <v/>
      </c>
      <c r="G462" s="6" t="str">
        <f>IF(A462="","",IF(E462="","Sin caducidad",IF(F462&lt;0,"Caducado",IF(F462&lt;=Configuración!$B$2,"Por caducar","Vigente"))))</f>
        <v/>
      </c>
      <c r="H462" s="4"/>
      <c r="I462" s="4"/>
      <c r="J462">
        <f t="shared" si="24"/>
        <v>0</v>
      </c>
    </row>
    <row r="463" spans="1:10" x14ac:dyDescent="0.3">
      <c r="A463" s="4"/>
      <c r="B463" s="4"/>
      <c r="C463" s="5"/>
      <c r="D463" s="6" t="str">
        <f>IF(B463="","",IFERROR(IF(VLOOKUP(B463,Configuración!$A$6:$B$15,2,FALSE)="","",VLOOKUP(B463,Configuración!$A$6:$B$15,2,FALSE)),""))</f>
        <v/>
      </c>
      <c r="E463" s="7" t="str">
        <f t="shared" si="22"/>
        <v/>
      </c>
      <c r="F463" s="8" t="str">
        <f t="shared" ca="1" si="23"/>
        <v/>
      </c>
      <c r="G463" s="6" t="str">
        <f>IF(A463="","",IF(E463="","Sin caducidad",IF(F463&lt;0,"Caducado",IF(F463&lt;=Configuración!$B$2,"Por caducar","Vigente"))))</f>
        <v/>
      </c>
      <c r="H463" s="4"/>
      <c r="I463" s="4"/>
      <c r="J463">
        <f t="shared" si="24"/>
        <v>0</v>
      </c>
    </row>
    <row r="464" spans="1:10" x14ac:dyDescent="0.3">
      <c r="A464" s="4"/>
      <c r="B464" s="4"/>
      <c r="C464" s="5"/>
      <c r="D464" s="6" t="str">
        <f>IF(B464="","",IFERROR(IF(VLOOKUP(B464,Configuración!$A$6:$B$15,2,FALSE)="","",VLOOKUP(B464,Configuración!$A$6:$B$15,2,FALSE)),""))</f>
        <v/>
      </c>
      <c r="E464" s="7" t="str">
        <f t="shared" si="22"/>
        <v/>
      </c>
      <c r="F464" s="8" t="str">
        <f t="shared" ca="1" si="23"/>
        <v/>
      </c>
      <c r="G464" s="6" t="str">
        <f>IF(A464="","",IF(E464="","Sin caducidad",IF(F464&lt;0,"Caducado",IF(F464&lt;=Configuración!$B$2,"Por caducar","Vigente"))))</f>
        <v/>
      </c>
      <c r="H464" s="4"/>
      <c r="I464" s="4"/>
      <c r="J464">
        <f t="shared" si="24"/>
        <v>0</v>
      </c>
    </row>
    <row r="465" spans="1:10" x14ac:dyDescent="0.3">
      <c r="A465" s="4"/>
      <c r="B465" s="4"/>
      <c r="C465" s="5"/>
      <c r="D465" s="6" t="str">
        <f>IF(B465="","",IFERROR(IF(VLOOKUP(B465,Configuración!$A$6:$B$15,2,FALSE)="","",VLOOKUP(B465,Configuración!$A$6:$B$15,2,FALSE)),""))</f>
        <v/>
      </c>
      <c r="E465" s="7" t="str">
        <f t="shared" si="22"/>
        <v/>
      </c>
      <c r="F465" s="8" t="str">
        <f t="shared" ca="1" si="23"/>
        <v/>
      </c>
      <c r="G465" s="6" t="str">
        <f>IF(A465="","",IF(E465="","Sin caducidad",IF(F465&lt;0,"Caducado",IF(F465&lt;=Configuración!$B$2,"Por caducar","Vigente"))))</f>
        <v/>
      </c>
      <c r="H465" s="4"/>
      <c r="I465" s="4"/>
      <c r="J465">
        <f t="shared" si="24"/>
        <v>0</v>
      </c>
    </row>
    <row r="466" spans="1:10" x14ac:dyDescent="0.3">
      <c r="A466" s="4"/>
      <c r="B466" s="4"/>
      <c r="C466" s="5"/>
      <c r="D466" s="6" t="str">
        <f>IF(B466="","",IFERROR(IF(VLOOKUP(B466,Configuración!$A$6:$B$15,2,FALSE)="","",VLOOKUP(B466,Configuración!$A$6:$B$15,2,FALSE)),""))</f>
        <v/>
      </c>
      <c r="E466" s="7" t="str">
        <f t="shared" si="22"/>
        <v/>
      </c>
      <c r="F466" s="8" t="str">
        <f t="shared" ca="1" si="23"/>
        <v/>
      </c>
      <c r="G466" s="6" t="str">
        <f>IF(A466="","",IF(E466="","Sin caducidad",IF(F466&lt;0,"Caducado",IF(F466&lt;=Configuración!$B$2,"Por caducar","Vigente"))))</f>
        <v/>
      </c>
      <c r="H466" s="4"/>
      <c r="I466" s="4"/>
      <c r="J466">
        <f t="shared" si="24"/>
        <v>0</v>
      </c>
    </row>
    <row r="467" spans="1:10" x14ac:dyDescent="0.3">
      <c r="A467" s="4"/>
      <c r="B467" s="4"/>
      <c r="C467" s="5"/>
      <c r="D467" s="6" t="str">
        <f>IF(B467="","",IFERROR(IF(VLOOKUP(B467,Configuración!$A$6:$B$15,2,FALSE)="","",VLOOKUP(B467,Configuración!$A$6:$B$15,2,FALSE)),""))</f>
        <v/>
      </c>
      <c r="E467" s="7" t="str">
        <f t="shared" si="22"/>
        <v/>
      </c>
      <c r="F467" s="8" t="str">
        <f t="shared" ca="1" si="23"/>
        <v/>
      </c>
      <c r="G467" s="6" t="str">
        <f>IF(A467="","",IF(E467="","Sin caducidad",IF(F467&lt;0,"Caducado",IF(F467&lt;=Configuración!$B$2,"Por caducar","Vigente"))))</f>
        <v/>
      </c>
      <c r="H467" s="4"/>
      <c r="I467" s="4"/>
      <c r="J467">
        <f t="shared" si="24"/>
        <v>0</v>
      </c>
    </row>
    <row r="468" spans="1:10" x14ac:dyDescent="0.3">
      <c r="A468" s="4"/>
      <c r="B468" s="4"/>
      <c r="C468" s="5"/>
      <c r="D468" s="6" t="str">
        <f>IF(B468="","",IFERROR(IF(VLOOKUP(B468,Configuración!$A$6:$B$15,2,FALSE)="","",VLOOKUP(B468,Configuración!$A$6:$B$15,2,FALSE)),""))</f>
        <v/>
      </c>
      <c r="E468" s="7" t="str">
        <f t="shared" si="22"/>
        <v/>
      </c>
      <c r="F468" s="8" t="str">
        <f t="shared" ca="1" si="23"/>
        <v/>
      </c>
      <c r="G468" s="6" t="str">
        <f>IF(A468="","",IF(E468="","Sin caducidad",IF(F468&lt;0,"Caducado",IF(F468&lt;=Configuración!$B$2,"Por caducar","Vigente"))))</f>
        <v/>
      </c>
      <c r="H468" s="4"/>
      <c r="I468" s="4"/>
      <c r="J468">
        <f t="shared" si="24"/>
        <v>0</v>
      </c>
    </row>
    <row r="469" spans="1:10" x14ac:dyDescent="0.3">
      <c r="A469" s="4"/>
      <c r="B469" s="4"/>
      <c r="C469" s="5"/>
      <c r="D469" s="6" t="str">
        <f>IF(B469="","",IFERROR(IF(VLOOKUP(B469,Configuración!$A$6:$B$15,2,FALSE)="","",VLOOKUP(B469,Configuración!$A$6:$B$15,2,FALSE)),""))</f>
        <v/>
      </c>
      <c r="E469" s="7" t="str">
        <f t="shared" si="22"/>
        <v/>
      </c>
      <c r="F469" s="8" t="str">
        <f t="shared" ca="1" si="23"/>
        <v/>
      </c>
      <c r="G469" s="6" t="str">
        <f>IF(A469="","",IF(E469="","Sin caducidad",IF(F469&lt;0,"Caducado",IF(F469&lt;=Configuración!$B$2,"Por caducar","Vigente"))))</f>
        <v/>
      </c>
      <c r="H469" s="4"/>
      <c r="I469" s="4"/>
      <c r="J469">
        <f t="shared" si="24"/>
        <v>0</v>
      </c>
    </row>
    <row r="470" spans="1:10" x14ac:dyDescent="0.3">
      <c r="A470" s="4"/>
      <c r="B470" s="4"/>
      <c r="C470" s="5"/>
      <c r="D470" s="6" t="str">
        <f>IF(B470="","",IFERROR(IF(VLOOKUP(B470,Configuración!$A$6:$B$15,2,FALSE)="","",VLOOKUP(B470,Configuración!$A$6:$B$15,2,FALSE)),""))</f>
        <v/>
      </c>
      <c r="E470" s="7" t="str">
        <f t="shared" si="22"/>
        <v/>
      </c>
      <c r="F470" s="8" t="str">
        <f t="shared" ca="1" si="23"/>
        <v/>
      </c>
      <c r="G470" s="6" t="str">
        <f>IF(A470="","",IF(E470="","Sin caducidad",IF(F470&lt;0,"Caducado",IF(F470&lt;=Configuración!$B$2,"Por caducar","Vigente"))))</f>
        <v/>
      </c>
      <c r="H470" s="4"/>
      <c r="I470" s="4"/>
      <c r="J470">
        <f t="shared" si="24"/>
        <v>0</v>
      </c>
    </row>
    <row r="471" spans="1:10" x14ac:dyDescent="0.3">
      <c r="A471" s="4"/>
      <c r="B471" s="4"/>
      <c r="C471" s="5"/>
      <c r="D471" s="6" t="str">
        <f>IF(B471="","",IFERROR(IF(VLOOKUP(B471,Configuración!$A$6:$B$15,2,FALSE)="","",VLOOKUP(B471,Configuración!$A$6:$B$15,2,FALSE)),""))</f>
        <v/>
      </c>
      <c r="E471" s="7" t="str">
        <f t="shared" si="22"/>
        <v/>
      </c>
      <c r="F471" s="8" t="str">
        <f t="shared" ca="1" si="23"/>
        <v/>
      </c>
      <c r="G471" s="6" t="str">
        <f>IF(A471="","",IF(E471="","Sin caducidad",IF(F471&lt;0,"Caducado",IF(F471&lt;=Configuración!$B$2,"Por caducar","Vigente"))))</f>
        <v/>
      </c>
      <c r="H471" s="4"/>
      <c r="I471" s="4"/>
      <c r="J471">
        <f t="shared" si="24"/>
        <v>0</v>
      </c>
    </row>
    <row r="472" spans="1:10" x14ac:dyDescent="0.3">
      <c r="A472" s="4"/>
      <c r="B472" s="4"/>
      <c r="C472" s="5"/>
      <c r="D472" s="6" t="str">
        <f>IF(B472="","",IFERROR(IF(VLOOKUP(B472,Configuración!$A$6:$B$15,2,FALSE)="","",VLOOKUP(B472,Configuración!$A$6:$B$15,2,FALSE)),""))</f>
        <v/>
      </c>
      <c r="E472" s="7" t="str">
        <f t="shared" si="22"/>
        <v/>
      </c>
      <c r="F472" s="8" t="str">
        <f t="shared" ca="1" si="23"/>
        <v/>
      </c>
      <c r="G472" s="6" t="str">
        <f>IF(A472="","",IF(E472="","Sin caducidad",IF(F472&lt;0,"Caducado",IF(F472&lt;=Configuración!$B$2,"Por caducar","Vigente"))))</f>
        <v/>
      </c>
      <c r="H472" s="4"/>
      <c r="I472" s="4"/>
      <c r="J472">
        <f t="shared" si="24"/>
        <v>0</v>
      </c>
    </row>
    <row r="473" spans="1:10" x14ac:dyDescent="0.3">
      <c r="A473" s="4"/>
      <c r="B473" s="4"/>
      <c r="C473" s="5"/>
      <c r="D473" s="6" t="str">
        <f>IF(B473="","",IFERROR(IF(VLOOKUP(B473,Configuración!$A$6:$B$15,2,FALSE)="","",VLOOKUP(B473,Configuración!$A$6:$B$15,2,FALSE)),""))</f>
        <v/>
      </c>
      <c r="E473" s="7" t="str">
        <f t="shared" si="22"/>
        <v/>
      </c>
      <c r="F473" s="8" t="str">
        <f t="shared" ca="1" si="23"/>
        <v/>
      </c>
      <c r="G473" s="6" t="str">
        <f>IF(A473="","",IF(E473="","Sin caducidad",IF(F473&lt;0,"Caducado",IF(F473&lt;=Configuración!$B$2,"Por caducar","Vigente"))))</f>
        <v/>
      </c>
      <c r="H473" s="4"/>
      <c r="I473" s="4"/>
      <c r="J473">
        <f t="shared" si="24"/>
        <v>0</v>
      </c>
    </row>
    <row r="474" spans="1:10" x14ac:dyDescent="0.3">
      <c r="A474" s="4"/>
      <c r="B474" s="4"/>
      <c r="C474" s="5"/>
      <c r="D474" s="6" t="str">
        <f>IF(B474="","",IFERROR(IF(VLOOKUP(B474,Configuración!$A$6:$B$15,2,FALSE)="","",VLOOKUP(B474,Configuración!$A$6:$B$15,2,FALSE)),""))</f>
        <v/>
      </c>
      <c r="E474" s="7" t="str">
        <f t="shared" si="22"/>
        <v/>
      </c>
      <c r="F474" s="8" t="str">
        <f t="shared" ca="1" si="23"/>
        <v/>
      </c>
      <c r="G474" s="6" t="str">
        <f>IF(A474="","",IF(E474="","Sin caducidad",IF(F474&lt;0,"Caducado",IF(F474&lt;=Configuración!$B$2,"Por caducar","Vigente"))))</f>
        <v/>
      </c>
      <c r="H474" s="4"/>
      <c r="I474" s="4"/>
      <c r="J474">
        <f t="shared" si="24"/>
        <v>0</v>
      </c>
    </row>
    <row r="475" spans="1:10" x14ac:dyDescent="0.3">
      <c r="A475" s="4"/>
      <c r="B475" s="4"/>
      <c r="C475" s="5"/>
      <c r="D475" s="6" t="str">
        <f>IF(B475="","",IFERROR(IF(VLOOKUP(B475,Configuración!$A$6:$B$15,2,FALSE)="","",VLOOKUP(B475,Configuración!$A$6:$B$15,2,FALSE)),""))</f>
        <v/>
      </c>
      <c r="E475" s="7" t="str">
        <f t="shared" ref="E475:E538" si="25">IF(OR(C475="",D475=""),"",EDATE(C475,D475))</f>
        <v/>
      </c>
      <c r="F475" s="8" t="str">
        <f t="shared" ca="1" si="23"/>
        <v/>
      </c>
      <c r="G475" s="6" t="str">
        <f>IF(A475="","",IF(E475="","Sin caducidad",IF(F475&lt;0,"Caducado",IF(F475&lt;=Configuración!$B$2,"Por caducar","Vigente"))))</f>
        <v/>
      </c>
      <c r="H475" s="4"/>
      <c r="I475" s="4"/>
      <c r="J475">
        <f t="shared" si="24"/>
        <v>0</v>
      </c>
    </row>
    <row r="476" spans="1:10" x14ac:dyDescent="0.3">
      <c r="A476" s="4"/>
      <c r="B476" s="4"/>
      <c r="C476" s="5"/>
      <c r="D476" s="6" t="str">
        <f>IF(B476="","",IFERROR(IF(VLOOKUP(B476,Configuración!$A$6:$B$15,2,FALSE)="","",VLOOKUP(B476,Configuración!$A$6:$B$15,2,FALSE)),""))</f>
        <v/>
      </c>
      <c r="E476" s="7" t="str">
        <f t="shared" si="25"/>
        <v/>
      </c>
      <c r="F476" s="8" t="str">
        <f t="shared" ca="1" si="23"/>
        <v/>
      </c>
      <c r="G476" s="6" t="str">
        <f>IF(A476="","",IF(E476="","Sin caducidad",IF(F476&lt;0,"Caducado",IF(F476&lt;=Configuración!$B$2,"Por caducar","Vigente"))))</f>
        <v/>
      </c>
      <c r="H476" s="4"/>
      <c r="I476" s="4"/>
      <c r="J476">
        <f t="shared" si="24"/>
        <v>0</v>
      </c>
    </row>
    <row r="477" spans="1:10" x14ac:dyDescent="0.3">
      <c r="A477" s="4"/>
      <c r="B477" s="4"/>
      <c r="C477" s="5"/>
      <c r="D477" s="6" t="str">
        <f>IF(B477="","",IFERROR(IF(VLOOKUP(B477,Configuración!$A$6:$B$15,2,FALSE)="","",VLOOKUP(B477,Configuración!$A$6:$B$15,2,FALSE)),""))</f>
        <v/>
      </c>
      <c r="E477" s="7" t="str">
        <f t="shared" si="25"/>
        <v/>
      </c>
      <c r="F477" s="8" t="str">
        <f t="shared" ca="1" si="23"/>
        <v/>
      </c>
      <c r="G477" s="6" t="str">
        <f>IF(A477="","",IF(E477="","Sin caducidad",IF(F477&lt;0,"Caducado",IF(F477&lt;=Configuración!$B$2,"Por caducar","Vigente"))))</f>
        <v/>
      </c>
      <c r="H477" s="4"/>
      <c r="I477" s="4"/>
      <c r="J477">
        <f t="shared" si="24"/>
        <v>0</v>
      </c>
    </row>
    <row r="478" spans="1:10" x14ac:dyDescent="0.3">
      <c r="A478" s="4"/>
      <c r="B478" s="4"/>
      <c r="C478" s="5"/>
      <c r="D478" s="6" t="str">
        <f>IF(B478="","",IFERROR(IF(VLOOKUP(B478,Configuración!$A$6:$B$15,2,FALSE)="","",VLOOKUP(B478,Configuración!$A$6:$B$15,2,FALSE)),""))</f>
        <v/>
      </c>
      <c r="E478" s="7" t="str">
        <f t="shared" si="25"/>
        <v/>
      </c>
      <c r="F478" s="8" t="str">
        <f t="shared" ca="1" si="23"/>
        <v/>
      </c>
      <c r="G478" s="6" t="str">
        <f>IF(A478="","",IF(E478="","Sin caducidad",IF(F478&lt;0,"Caducado",IF(F478&lt;=Configuración!$B$2,"Por caducar","Vigente"))))</f>
        <v/>
      </c>
      <c r="H478" s="4"/>
      <c r="I478" s="4"/>
      <c r="J478">
        <f t="shared" si="24"/>
        <v>0</v>
      </c>
    </row>
    <row r="479" spans="1:10" x14ac:dyDescent="0.3">
      <c r="A479" s="4"/>
      <c r="B479" s="4"/>
      <c r="C479" s="5"/>
      <c r="D479" s="6" t="str">
        <f>IF(B479="","",IFERROR(IF(VLOOKUP(B479,Configuración!$A$6:$B$15,2,FALSE)="","",VLOOKUP(B479,Configuración!$A$6:$B$15,2,FALSE)),""))</f>
        <v/>
      </c>
      <c r="E479" s="7" t="str">
        <f t="shared" si="25"/>
        <v/>
      </c>
      <c r="F479" s="8" t="str">
        <f t="shared" ca="1" si="23"/>
        <v/>
      </c>
      <c r="G479" s="6" t="str">
        <f>IF(A479="","",IF(E479="","Sin caducidad",IF(F479&lt;0,"Caducado",IF(F479&lt;=Configuración!$B$2,"Por caducar","Vigente"))))</f>
        <v/>
      </c>
      <c r="H479" s="4"/>
      <c r="I479" s="4"/>
      <c r="J479">
        <f t="shared" si="24"/>
        <v>0</v>
      </c>
    </row>
    <row r="480" spans="1:10" x14ac:dyDescent="0.3">
      <c r="A480" s="4"/>
      <c r="B480" s="4"/>
      <c r="C480" s="5"/>
      <c r="D480" s="6" t="str">
        <f>IF(B480="","",IFERROR(IF(VLOOKUP(B480,Configuración!$A$6:$B$15,2,FALSE)="","",VLOOKUP(B480,Configuración!$A$6:$B$15,2,FALSE)),""))</f>
        <v/>
      </c>
      <c r="E480" s="7" t="str">
        <f t="shared" si="25"/>
        <v/>
      </c>
      <c r="F480" s="8" t="str">
        <f t="shared" ca="1" si="23"/>
        <v/>
      </c>
      <c r="G480" s="6" t="str">
        <f>IF(A480="","",IF(E480="","Sin caducidad",IF(F480&lt;0,"Caducado",IF(F480&lt;=Configuración!$B$2,"Por caducar","Vigente"))))</f>
        <v/>
      </c>
      <c r="H480" s="4"/>
      <c r="I480" s="4"/>
      <c r="J480">
        <f t="shared" si="24"/>
        <v>0</v>
      </c>
    </row>
    <row r="481" spans="1:10" x14ac:dyDescent="0.3">
      <c r="A481" s="4"/>
      <c r="B481" s="4"/>
      <c r="C481" s="5"/>
      <c r="D481" s="6" t="str">
        <f>IF(B481="","",IFERROR(IF(VLOOKUP(B481,Configuración!$A$6:$B$15,2,FALSE)="","",VLOOKUP(B481,Configuración!$A$6:$B$15,2,FALSE)),""))</f>
        <v/>
      </c>
      <c r="E481" s="7" t="str">
        <f t="shared" si="25"/>
        <v/>
      </c>
      <c r="F481" s="8" t="str">
        <f t="shared" ca="1" si="23"/>
        <v/>
      </c>
      <c r="G481" s="6" t="str">
        <f>IF(A481="","",IF(E481="","Sin caducidad",IF(F481&lt;0,"Caducado",IF(F481&lt;=Configuración!$B$2,"Por caducar","Vigente"))))</f>
        <v/>
      </c>
      <c r="H481" s="4"/>
      <c r="I481" s="4"/>
      <c r="J481">
        <f t="shared" si="24"/>
        <v>0</v>
      </c>
    </row>
    <row r="482" spans="1:10" x14ac:dyDescent="0.3">
      <c r="A482" s="4"/>
      <c r="B482" s="4"/>
      <c r="C482" s="5"/>
      <c r="D482" s="6" t="str">
        <f>IF(B482="","",IFERROR(IF(VLOOKUP(B482,Configuración!$A$6:$B$15,2,FALSE)="","",VLOOKUP(B482,Configuración!$A$6:$B$15,2,FALSE)),""))</f>
        <v/>
      </c>
      <c r="E482" s="7" t="str">
        <f t="shared" si="25"/>
        <v/>
      </c>
      <c r="F482" s="8" t="str">
        <f t="shared" ca="1" si="23"/>
        <v/>
      </c>
      <c r="G482" s="6" t="str">
        <f>IF(A482="","",IF(E482="","Sin caducidad",IF(F482&lt;0,"Caducado",IF(F482&lt;=Configuración!$B$2,"Por caducar","Vigente"))))</f>
        <v/>
      </c>
      <c r="H482" s="4"/>
      <c r="I482" s="4"/>
      <c r="J482">
        <f t="shared" si="24"/>
        <v>0</v>
      </c>
    </row>
    <row r="483" spans="1:10" x14ac:dyDescent="0.3">
      <c r="A483" s="4"/>
      <c r="B483" s="4"/>
      <c r="C483" s="5"/>
      <c r="D483" s="6" t="str">
        <f>IF(B483="","",IFERROR(IF(VLOOKUP(B483,Configuración!$A$6:$B$15,2,FALSE)="","",VLOOKUP(B483,Configuración!$A$6:$B$15,2,FALSE)),""))</f>
        <v/>
      </c>
      <c r="E483" s="7" t="str">
        <f t="shared" si="25"/>
        <v/>
      </c>
      <c r="F483" s="8" t="str">
        <f t="shared" ca="1" si="23"/>
        <v/>
      </c>
      <c r="G483" s="6" t="str">
        <f>IF(A483="","",IF(E483="","Sin caducidad",IF(F483&lt;0,"Caducado",IF(F483&lt;=Configuración!$B$2,"Por caducar","Vigente"))))</f>
        <v/>
      </c>
      <c r="H483" s="4"/>
      <c r="I483" s="4"/>
      <c r="J483">
        <f t="shared" si="24"/>
        <v>0</v>
      </c>
    </row>
    <row r="484" spans="1:10" x14ac:dyDescent="0.3">
      <c r="A484" s="4"/>
      <c r="B484" s="4"/>
      <c r="C484" s="5"/>
      <c r="D484" s="6" t="str">
        <f>IF(B484="","",IFERROR(IF(VLOOKUP(B484,Configuración!$A$6:$B$15,2,FALSE)="","",VLOOKUP(B484,Configuración!$A$6:$B$15,2,FALSE)),""))</f>
        <v/>
      </c>
      <c r="E484" s="7" t="str">
        <f t="shared" si="25"/>
        <v/>
      </c>
      <c r="F484" s="8" t="str">
        <f t="shared" ca="1" si="23"/>
        <v/>
      </c>
      <c r="G484" s="6" t="str">
        <f>IF(A484="","",IF(E484="","Sin caducidad",IF(F484&lt;0,"Caducado",IF(F484&lt;=Configuración!$B$2,"Por caducar","Vigente"))))</f>
        <v/>
      </c>
      <c r="H484" s="4"/>
      <c r="I484" s="4"/>
      <c r="J484">
        <f t="shared" si="24"/>
        <v>0</v>
      </c>
    </row>
    <row r="485" spans="1:10" x14ac:dyDescent="0.3">
      <c r="A485" s="4"/>
      <c r="B485" s="4"/>
      <c r="C485" s="5"/>
      <c r="D485" s="6" t="str">
        <f>IF(B485="","",IFERROR(IF(VLOOKUP(B485,Configuración!$A$6:$B$15,2,FALSE)="","",VLOOKUP(B485,Configuración!$A$6:$B$15,2,FALSE)),""))</f>
        <v/>
      </c>
      <c r="E485" s="7" t="str">
        <f t="shared" si="25"/>
        <v/>
      </c>
      <c r="F485" s="8" t="str">
        <f t="shared" ca="1" si="23"/>
        <v/>
      </c>
      <c r="G485" s="6" t="str">
        <f>IF(A485="","",IF(E485="","Sin caducidad",IF(F485&lt;0,"Caducado",IF(F485&lt;=Configuración!$B$2,"Por caducar","Vigente"))))</f>
        <v/>
      </c>
      <c r="H485" s="4"/>
      <c r="I485" s="4"/>
      <c r="J485">
        <f t="shared" si="24"/>
        <v>0</v>
      </c>
    </row>
    <row r="486" spans="1:10" x14ac:dyDescent="0.3">
      <c r="A486" s="4"/>
      <c r="B486" s="4"/>
      <c r="C486" s="5"/>
      <c r="D486" s="6" t="str">
        <f>IF(B486="","",IFERROR(IF(VLOOKUP(B486,Configuración!$A$6:$B$15,2,FALSE)="","",VLOOKUP(B486,Configuración!$A$6:$B$15,2,FALSE)),""))</f>
        <v/>
      </c>
      <c r="E486" s="7" t="str">
        <f t="shared" si="25"/>
        <v/>
      </c>
      <c r="F486" s="8" t="str">
        <f t="shared" ca="1" si="23"/>
        <v/>
      </c>
      <c r="G486" s="6" t="str">
        <f>IF(A486="","",IF(E486="","Sin caducidad",IF(F486&lt;0,"Caducado",IF(F486&lt;=Configuración!$B$2,"Por caducar","Vigente"))))</f>
        <v/>
      </c>
      <c r="H486" s="4"/>
      <c r="I486" s="4"/>
      <c r="J486">
        <f t="shared" si="24"/>
        <v>0</v>
      </c>
    </row>
    <row r="487" spans="1:10" x14ac:dyDescent="0.3">
      <c r="A487" s="4"/>
      <c r="B487" s="4"/>
      <c r="C487" s="5"/>
      <c r="D487" s="6" t="str">
        <f>IF(B487="","",IFERROR(IF(VLOOKUP(B487,Configuración!$A$6:$B$15,2,FALSE)="","",VLOOKUP(B487,Configuración!$A$6:$B$15,2,FALSE)),""))</f>
        <v/>
      </c>
      <c r="E487" s="7" t="str">
        <f t="shared" si="25"/>
        <v/>
      </c>
      <c r="F487" s="8" t="str">
        <f t="shared" ca="1" si="23"/>
        <v/>
      </c>
      <c r="G487" s="6" t="str">
        <f>IF(A487="","",IF(E487="","Sin caducidad",IF(F487&lt;0,"Caducado",IF(F487&lt;=Configuración!$B$2,"Por caducar","Vigente"))))</f>
        <v/>
      </c>
      <c r="H487" s="4"/>
      <c r="I487" s="4"/>
      <c r="J487">
        <f t="shared" si="24"/>
        <v>0</v>
      </c>
    </row>
    <row r="488" spans="1:10" x14ac:dyDescent="0.3">
      <c r="A488" s="4"/>
      <c r="B488" s="4"/>
      <c r="C488" s="5"/>
      <c r="D488" s="6" t="str">
        <f>IF(B488="","",IFERROR(IF(VLOOKUP(B488,Configuración!$A$6:$B$15,2,FALSE)="","",VLOOKUP(B488,Configuración!$A$6:$B$15,2,FALSE)),""))</f>
        <v/>
      </c>
      <c r="E488" s="7" t="str">
        <f t="shared" si="25"/>
        <v/>
      </c>
      <c r="F488" s="8" t="str">
        <f t="shared" ca="1" si="23"/>
        <v/>
      </c>
      <c r="G488" s="6" t="str">
        <f>IF(A488="","",IF(E488="","Sin caducidad",IF(F488&lt;0,"Caducado",IF(F488&lt;=Configuración!$B$2,"Por caducar","Vigente"))))</f>
        <v/>
      </c>
      <c r="H488" s="4"/>
      <c r="I488" s="4"/>
      <c r="J488">
        <f t="shared" si="24"/>
        <v>0</v>
      </c>
    </row>
    <row r="489" spans="1:10" x14ac:dyDescent="0.3">
      <c r="A489" s="4"/>
      <c r="B489" s="4"/>
      <c r="C489" s="5"/>
      <c r="D489" s="6" t="str">
        <f>IF(B489="","",IFERROR(IF(VLOOKUP(B489,Configuración!$A$6:$B$15,2,FALSE)="","",VLOOKUP(B489,Configuración!$A$6:$B$15,2,FALSE)),""))</f>
        <v/>
      </c>
      <c r="E489" s="7" t="str">
        <f t="shared" si="25"/>
        <v/>
      </c>
      <c r="F489" s="8" t="str">
        <f t="shared" ca="1" si="23"/>
        <v/>
      </c>
      <c r="G489" s="6" t="str">
        <f>IF(A489="","",IF(E489="","Sin caducidad",IF(F489&lt;0,"Caducado",IF(F489&lt;=Configuración!$B$2,"Por caducar","Vigente"))))</f>
        <v/>
      </c>
      <c r="H489" s="4"/>
      <c r="I489" s="4"/>
      <c r="J489">
        <f t="shared" si="24"/>
        <v>0</v>
      </c>
    </row>
    <row r="490" spans="1:10" x14ac:dyDescent="0.3">
      <c r="A490" s="4"/>
      <c r="B490" s="4"/>
      <c r="C490" s="5"/>
      <c r="D490" s="6" t="str">
        <f>IF(B490="","",IFERROR(IF(VLOOKUP(B490,Configuración!$A$6:$B$15,2,FALSE)="","",VLOOKUP(B490,Configuración!$A$6:$B$15,2,FALSE)),""))</f>
        <v/>
      </c>
      <c r="E490" s="7" t="str">
        <f t="shared" si="25"/>
        <v/>
      </c>
      <c r="F490" s="8" t="str">
        <f t="shared" ca="1" si="23"/>
        <v/>
      </c>
      <c r="G490" s="6" t="str">
        <f>IF(A490="","",IF(E490="","Sin caducidad",IF(F490&lt;0,"Caducado",IF(F490&lt;=Configuración!$B$2,"Por caducar","Vigente"))))</f>
        <v/>
      </c>
      <c r="H490" s="4"/>
      <c r="I490" s="4"/>
      <c r="J490">
        <f t="shared" si="24"/>
        <v>0</v>
      </c>
    </row>
    <row r="491" spans="1:10" x14ac:dyDescent="0.3">
      <c r="A491" s="4"/>
      <c r="B491" s="4"/>
      <c r="C491" s="5"/>
      <c r="D491" s="6" t="str">
        <f>IF(B491="","",IFERROR(IF(VLOOKUP(B491,Configuración!$A$6:$B$15,2,FALSE)="","",VLOOKUP(B491,Configuración!$A$6:$B$15,2,FALSE)),""))</f>
        <v/>
      </c>
      <c r="E491" s="7" t="str">
        <f t="shared" si="25"/>
        <v/>
      </c>
      <c r="F491" s="8" t="str">
        <f t="shared" ca="1" si="23"/>
        <v/>
      </c>
      <c r="G491" s="6" t="str">
        <f>IF(A491="","",IF(E491="","Sin caducidad",IF(F491&lt;0,"Caducado",IF(F491&lt;=Configuración!$B$2,"Por caducar","Vigente"))))</f>
        <v/>
      </c>
      <c r="H491" s="4"/>
      <c r="I491" s="4"/>
      <c r="J491">
        <f t="shared" si="24"/>
        <v>0</v>
      </c>
    </row>
    <row r="492" spans="1:10" x14ac:dyDescent="0.3">
      <c r="A492" s="4"/>
      <c r="B492" s="4"/>
      <c r="C492" s="5"/>
      <c r="D492" s="6" t="str">
        <f>IF(B492="","",IFERROR(IF(VLOOKUP(B492,Configuración!$A$6:$B$15,2,FALSE)="","",VLOOKUP(B492,Configuración!$A$6:$B$15,2,FALSE)),""))</f>
        <v/>
      </c>
      <c r="E492" s="7" t="str">
        <f t="shared" si="25"/>
        <v/>
      </c>
      <c r="F492" s="8" t="str">
        <f t="shared" ca="1" si="23"/>
        <v/>
      </c>
      <c r="G492" s="6" t="str">
        <f>IF(A492="","",IF(E492="","Sin caducidad",IF(F492&lt;0,"Caducado",IF(F492&lt;=Configuración!$B$2,"Por caducar","Vigente"))))</f>
        <v/>
      </c>
      <c r="H492" s="4"/>
      <c r="I492" s="4"/>
      <c r="J492">
        <f t="shared" si="24"/>
        <v>0</v>
      </c>
    </row>
    <row r="493" spans="1:10" x14ac:dyDescent="0.3">
      <c r="A493" s="4"/>
      <c r="B493" s="4"/>
      <c r="C493" s="5"/>
      <c r="D493" s="6" t="str">
        <f>IF(B493="","",IFERROR(IF(VLOOKUP(B493,Configuración!$A$6:$B$15,2,FALSE)="","",VLOOKUP(B493,Configuración!$A$6:$B$15,2,FALSE)),""))</f>
        <v/>
      </c>
      <c r="E493" s="7" t="str">
        <f t="shared" si="25"/>
        <v/>
      </c>
      <c r="F493" s="8" t="str">
        <f t="shared" ca="1" si="23"/>
        <v/>
      </c>
      <c r="G493" s="6" t="str">
        <f>IF(A493="","",IF(E493="","Sin caducidad",IF(F493&lt;0,"Caducado",IF(F493&lt;=Configuración!$B$2,"Por caducar","Vigente"))))</f>
        <v/>
      </c>
      <c r="H493" s="4"/>
      <c r="I493" s="4"/>
      <c r="J493">
        <f t="shared" si="24"/>
        <v>0</v>
      </c>
    </row>
    <row r="494" spans="1:10" x14ac:dyDescent="0.3">
      <c r="A494" s="4"/>
      <c r="B494" s="4"/>
      <c r="C494" s="5"/>
      <c r="D494" s="6" t="str">
        <f>IF(B494="","",IFERROR(IF(VLOOKUP(B494,Configuración!$A$6:$B$15,2,FALSE)="","",VLOOKUP(B494,Configuración!$A$6:$B$15,2,FALSE)),""))</f>
        <v/>
      </c>
      <c r="E494" s="7" t="str">
        <f t="shared" si="25"/>
        <v/>
      </c>
      <c r="F494" s="8" t="str">
        <f t="shared" ca="1" si="23"/>
        <v/>
      </c>
      <c r="G494" s="6" t="str">
        <f>IF(A494="","",IF(E494="","Sin caducidad",IF(F494&lt;0,"Caducado",IF(F494&lt;=Configuración!$B$2,"Por caducar","Vigente"))))</f>
        <v/>
      </c>
      <c r="H494" s="4"/>
      <c r="I494" s="4"/>
      <c r="J494">
        <f t="shared" si="24"/>
        <v>0</v>
      </c>
    </row>
    <row r="495" spans="1:10" x14ac:dyDescent="0.3">
      <c r="A495" s="4"/>
      <c r="B495" s="4"/>
      <c r="C495" s="5"/>
      <c r="D495" s="6" t="str">
        <f>IF(B495="","",IFERROR(IF(VLOOKUP(B495,Configuración!$A$6:$B$15,2,FALSE)="","",VLOOKUP(B495,Configuración!$A$6:$B$15,2,FALSE)),""))</f>
        <v/>
      </c>
      <c r="E495" s="7" t="str">
        <f t="shared" si="25"/>
        <v/>
      </c>
      <c r="F495" s="8" t="str">
        <f t="shared" ca="1" si="23"/>
        <v/>
      </c>
      <c r="G495" s="6" t="str">
        <f>IF(A495="","",IF(E495="","Sin caducidad",IF(F495&lt;0,"Caducado",IF(F495&lt;=Configuración!$B$2,"Por caducar","Vigente"))))</f>
        <v/>
      </c>
      <c r="H495" s="4"/>
      <c r="I495" s="4"/>
      <c r="J495">
        <f t="shared" si="24"/>
        <v>0</v>
      </c>
    </row>
    <row r="496" spans="1:10" x14ac:dyDescent="0.3">
      <c r="A496" s="4"/>
      <c r="B496" s="4"/>
      <c r="C496" s="5"/>
      <c r="D496" s="6" t="str">
        <f>IF(B496="","",IFERROR(IF(VLOOKUP(B496,Configuración!$A$6:$B$15,2,FALSE)="","",VLOOKUP(B496,Configuración!$A$6:$B$15,2,FALSE)),""))</f>
        <v/>
      </c>
      <c r="E496" s="7" t="str">
        <f t="shared" si="25"/>
        <v/>
      </c>
      <c r="F496" s="8" t="str">
        <f t="shared" ca="1" si="23"/>
        <v/>
      </c>
      <c r="G496" s="6" t="str">
        <f>IF(A496="","",IF(E496="","Sin caducidad",IF(F496&lt;0,"Caducado",IF(F496&lt;=Configuración!$B$2,"Por caducar","Vigente"))))</f>
        <v/>
      </c>
      <c r="H496" s="4"/>
      <c r="I496" s="4"/>
      <c r="J496">
        <f t="shared" si="24"/>
        <v>0</v>
      </c>
    </row>
    <row r="497" spans="1:10" x14ac:dyDescent="0.3">
      <c r="A497" s="4"/>
      <c r="B497" s="4"/>
      <c r="C497" s="5"/>
      <c r="D497" s="6" t="str">
        <f>IF(B497="","",IFERROR(IF(VLOOKUP(B497,Configuración!$A$6:$B$15,2,FALSE)="","",VLOOKUP(B497,Configuración!$A$6:$B$15,2,FALSE)),""))</f>
        <v/>
      </c>
      <c r="E497" s="7" t="str">
        <f t="shared" si="25"/>
        <v/>
      </c>
      <c r="F497" s="8" t="str">
        <f t="shared" ca="1" si="23"/>
        <v/>
      </c>
      <c r="G497" s="6" t="str">
        <f>IF(A497="","",IF(E497="","Sin caducidad",IF(F497&lt;0,"Caducado",IF(F497&lt;=Configuración!$B$2,"Por caducar","Vigente"))))</f>
        <v/>
      </c>
      <c r="H497" s="4"/>
      <c r="I497" s="4"/>
      <c r="J497">
        <f t="shared" si="24"/>
        <v>0</v>
      </c>
    </row>
    <row r="498" spans="1:10" x14ac:dyDescent="0.3">
      <c r="A498" s="4"/>
      <c r="B498" s="4"/>
      <c r="C498" s="5"/>
      <c r="D498" s="6" t="str">
        <f>IF(B498="","",IFERROR(IF(VLOOKUP(B498,Configuración!$A$6:$B$15,2,FALSE)="","",VLOOKUP(B498,Configuración!$A$6:$B$15,2,FALSE)),""))</f>
        <v/>
      </c>
      <c r="E498" s="7" t="str">
        <f t="shared" si="25"/>
        <v/>
      </c>
      <c r="F498" s="8" t="str">
        <f t="shared" ca="1" si="23"/>
        <v/>
      </c>
      <c r="G498" s="6" t="str">
        <f>IF(A498="","",IF(E498="","Sin caducidad",IF(F498&lt;0,"Caducado",IF(F498&lt;=Configuración!$B$2,"Por caducar","Vigente"))))</f>
        <v/>
      </c>
      <c r="H498" s="4"/>
      <c r="I498" s="4"/>
      <c r="J498">
        <f t="shared" si="24"/>
        <v>0</v>
      </c>
    </row>
    <row r="499" spans="1:10" x14ac:dyDescent="0.3">
      <c r="A499" s="4"/>
      <c r="B499" s="4"/>
      <c r="C499" s="5"/>
      <c r="D499" s="6" t="str">
        <f>IF(B499="","",IFERROR(IF(VLOOKUP(B499,Configuración!$A$6:$B$15,2,FALSE)="","",VLOOKUP(B499,Configuración!$A$6:$B$15,2,FALSE)),""))</f>
        <v/>
      </c>
      <c r="E499" s="7" t="str">
        <f t="shared" si="25"/>
        <v/>
      </c>
      <c r="F499" s="8" t="str">
        <f t="shared" ca="1" si="23"/>
        <v/>
      </c>
      <c r="G499" s="6" t="str">
        <f>IF(A499="","",IF(E499="","Sin caducidad",IF(F499&lt;0,"Caducado",IF(F499&lt;=Configuración!$B$2,"Por caducar","Vigente"))))</f>
        <v/>
      </c>
      <c r="H499" s="4"/>
      <c r="I499" s="4"/>
      <c r="J499">
        <f t="shared" si="24"/>
        <v>0</v>
      </c>
    </row>
    <row r="500" spans="1:10" x14ac:dyDescent="0.3">
      <c r="A500" s="4"/>
      <c r="B500" s="4"/>
      <c r="C500" s="5"/>
      <c r="D500" s="6" t="str">
        <f>IF(B500="","",IFERROR(IF(VLOOKUP(B500,Configuración!$A$6:$B$15,2,FALSE)="","",VLOOKUP(B500,Configuración!$A$6:$B$15,2,FALSE)),""))</f>
        <v/>
      </c>
      <c r="E500" s="7" t="str">
        <f t="shared" si="25"/>
        <v/>
      </c>
      <c r="F500" s="8" t="str">
        <f t="shared" ca="1" si="23"/>
        <v/>
      </c>
      <c r="G500" s="6" t="str">
        <f>IF(A500="","",IF(E500="","Sin caducidad",IF(F500&lt;0,"Caducado",IF(F500&lt;=Configuración!$B$2,"Por caducar","Vigente"))))</f>
        <v/>
      </c>
      <c r="H500" s="4"/>
      <c r="I500" s="4"/>
      <c r="J500">
        <f t="shared" si="24"/>
        <v>0</v>
      </c>
    </row>
    <row r="501" spans="1:10" x14ac:dyDescent="0.3">
      <c r="A501" s="4"/>
      <c r="B501" s="4"/>
      <c r="C501" s="5"/>
      <c r="D501" s="6" t="str">
        <f>IF(B501="","",IFERROR(IF(VLOOKUP(B501,Configuración!$A$6:$B$15,2,FALSE)="","",VLOOKUP(B501,Configuración!$A$6:$B$15,2,FALSE)),""))</f>
        <v/>
      </c>
      <c r="E501" s="7" t="str">
        <f t="shared" si="25"/>
        <v/>
      </c>
      <c r="F501" s="8" t="str">
        <f t="shared" ca="1" si="23"/>
        <v/>
      </c>
      <c r="G501" s="6" t="str">
        <f>IF(A501="","",IF(E501="","Sin caducidad",IF(F501&lt;0,"Caducado",IF(F501&lt;=Configuración!$B$2,"Por caducar","Vigente"))))</f>
        <v/>
      </c>
      <c r="H501" s="4"/>
      <c r="I501" s="4"/>
      <c r="J501">
        <f t="shared" si="24"/>
        <v>0</v>
      </c>
    </row>
    <row r="502" spans="1:10" x14ac:dyDescent="0.3">
      <c r="A502" s="4"/>
      <c r="B502" s="4"/>
      <c r="C502" s="5"/>
      <c r="D502" s="6" t="str">
        <f>IF(B502="","",IFERROR(IF(VLOOKUP(B502,Configuración!$A$6:$B$15,2,FALSE)="","",VLOOKUP(B502,Configuración!$A$6:$B$15,2,FALSE)),""))</f>
        <v/>
      </c>
      <c r="E502" s="7" t="str">
        <f t="shared" si="25"/>
        <v/>
      </c>
      <c r="F502" s="8" t="str">
        <f t="shared" ca="1" si="23"/>
        <v/>
      </c>
      <c r="G502" s="6" t="str">
        <f>IF(A502="","",IF(E502="","Sin caducidad",IF(F502&lt;0,"Caducado",IF(F502&lt;=Configuración!$B$2,"Por caducar","Vigente"))))</f>
        <v/>
      </c>
      <c r="H502" s="4"/>
      <c r="I502" s="4"/>
      <c r="J502">
        <f t="shared" si="24"/>
        <v>0</v>
      </c>
    </row>
    <row r="503" spans="1:10" x14ac:dyDescent="0.3">
      <c r="A503" s="4"/>
      <c r="B503" s="4"/>
      <c r="C503" s="5"/>
      <c r="D503" s="6" t="str">
        <f>IF(B503="","",IFERROR(IF(VLOOKUP(B503,Configuración!$A$6:$B$15,2,FALSE)="","",VLOOKUP(B503,Configuración!$A$6:$B$15,2,FALSE)),""))</f>
        <v/>
      </c>
      <c r="E503" s="7" t="str">
        <f t="shared" si="25"/>
        <v/>
      </c>
      <c r="F503" s="8" t="str">
        <f t="shared" ca="1" si="23"/>
        <v/>
      </c>
      <c r="G503" s="6" t="str">
        <f>IF(A503="","",IF(E503="","Sin caducidad",IF(F503&lt;0,"Caducado",IF(F503&lt;=Configuración!$B$2,"Por caducar","Vigente"))))</f>
        <v/>
      </c>
      <c r="H503" s="4"/>
      <c r="I503" s="4"/>
      <c r="J503">
        <f t="shared" si="24"/>
        <v>0</v>
      </c>
    </row>
    <row r="504" spans="1:10" x14ac:dyDescent="0.3">
      <c r="A504" s="4"/>
      <c r="B504" s="4"/>
      <c r="C504" s="5"/>
      <c r="D504" s="6" t="str">
        <f>IF(B504="","",IFERROR(IF(VLOOKUP(B504,Configuración!$A$6:$B$15,2,FALSE)="","",VLOOKUP(B504,Configuración!$A$6:$B$15,2,FALSE)),""))</f>
        <v/>
      </c>
      <c r="E504" s="7" t="str">
        <f t="shared" si="25"/>
        <v/>
      </c>
      <c r="F504" s="8" t="str">
        <f t="shared" ca="1" si="23"/>
        <v/>
      </c>
      <c r="G504" s="6" t="str">
        <f>IF(A504="","",IF(E504="","Sin caducidad",IF(F504&lt;0,"Caducado",IF(F504&lt;=Configuración!$B$2,"Por caducar","Vigente"))))</f>
        <v/>
      </c>
      <c r="H504" s="4"/>
      <c r="I504" s="4"/>
      <c r="J504">
        <f t="shared" si="24"/>
        <v>0</v>
      </c>
    </row>
    <row r="505" spans="1:10" x14ac:dyDescent="0.3">
      <c r="A505" s="4"/>
      <c r="B505" s="4"/>
      <c r="C505" s="5"/>
      <c r="D505" s="6" t="str">
        <f>IF(B505="","",IFERROR(IF(VLOOKUP(B505,Configuración!$A$6:$B$15,2,FALSE)="","",VLOOKUP(B505,Configuración!$A$6:$B$15,2,FALSE)),""))</f>
        <v/>
      </c>
      <c r="E505" s="7" t="str">
        <f t="shared" si="25"/>
        <v/>
      </c>
      <c r="F505" s="8" t="str">
        <f t="shared" ca="1" si="23"/>
        <v/>
      </c>
      <c r="G505" s="6" t="str">
        <f>IF(A505="","",IF(E505="","Sin caducidad",IF(F505&lt;0,"Caducado",IF(F505&lt;=Configuración!$B$2,"Por caducar","Vigente"))))</f>
        <v/>
      </c>
      <c r="H505" s="4"/>
      <c r="I505" s="4"/>
      <c r="J505">
        <f t="shared" si="24"/>
        <v>0</v>
      </c>
    </row>
    <row r="506" spans="1:10" x14ac:dyDescent="0.3">
      <c r="A506" s="4"/>
      <c r="B506" s="4"/>
      <c r="C506" s="5"/>
      <c r="D506" s="6" t="str">
        <f>IF(B506="","",IFERROR(IF(VLOOKUP(B506,Configuración!$A$6:$B$15,2,FALSE)="","",VLOOKUP(B506,Configuración!$A$6:$B$15,2,FALSE)),""))</f>
        <v/>
      </c>
      <c r="E506" s="7" t="str">
        <f t="shared" si="25"/>
        <v/>
      </c>
      <c r="F506" s="8" t="str">
        <f t="shared" ca="1" si="23"/>
        <v/>
      </c>
      <c r="G506" s="6" t="str">
        <f>IF(A506="","",IF(E506="","Sin caducidad",IF(F506&lt;0,"Caducado",IF(F506&lt;=Configuración!$B$2,"Por caducar","Vigente"))))</f>
        <v/>
      </c>
      <c r="H506" s="4"/>
      <c r="I506" s="4"/>
      <c r="J506">
        <f t="shared" si="24"/>
        <v>0</v>
      </c>
    </row>
    <row r="507" spans="1:10" x14ac:dyDescent="0.3">
      <c r="A507" s="4"/>
      <c r="B507" s="4"/>
      <c r="C507" s="5"/>
      <c r="D507" s="6" t="str">
        <f>IF(B507="","",IFERROR(IF(VLOOKUP(B507,Configuración!$A$6:$B$15,2,FALSE)="","",VLOOKUP(B507,Configuración!$A$6:$B$15,2,FALSE)),""))</f>
        <v/>
      </c>
      <c r="E507" s="7" t="str">
        <f t="shared" si="25"/>
        <v/>
      </c>
      <c r="F507" s="8" t="str">
        <f t="shared" ca="1" si="23"/>
        <v/>
      </c>
      <c r="G507" s="6" t="str">
        <f>IF(A507="","",IF(E507="","Sin caducidad",IF(F507&lt;0,"Caducado",IF(F507&lt;=Configuración!$B$2,"Por caducar","Vigente"))))</f>
        <v/>
      </c>
      <c r="H507" s="4"/>
      <c r="I507" s="4"/>
      <c r="J507">
        <f t="shared" si="24"/>
        <v>0</v>
      </c>
    </row>
    <row r="508" spans="1:10" x14ac:dyDescent="0.3">
      <c r="A508" s="4"/>
      <c r="B508" s="4"/>
      <c r="C508" s="5"/>
      <c r="D508" s="6" t="str">
        <f>IF(B508="","",IFERROR(IF(VLOOKUP(B508,Configuración!$A$6:$B$15,2,FALSE)="","",VLOOKUP(B508,Configuración!$A$6:$B$15,2,FALSE)),""))</f>
        <v/>
      </c>
      <c r="E508" s="7" t="str">
        <f t="shared" si="25"/>
        <v/>
      </c>
      <c r="F508" s="8" t="str">
        <f t="shared" ca="1" si="23"/>
        <v/>
      </c>
      <c r="G508" s="6" t="str">
        <f>IF(A508="","",IF(E508="","Sin caducidad",IF(F508&lt;0,"Caducado",IF(F508&lt;=Configuración!$B$2,"Por caducar","Vigente"))))</f>
        <v/>
      </c>
      <c r="H508" s="4"/>
      <c r="I508" s="4"/>
      <c r="J508">
        <f t="shared" si="24"/>
        <v>0</v>
      </c>
    </row>
    <row r="509" spans="1:10" x14ac:dyDescent="0.3">
      <c r="A509" s="4"/>
      <c r="B509" s="4"/>
      <c r="C509" s="5"/>
      <c r="D509" s="6" t="str">
        <f>IF(B509="","",IFERROR(IF(VLOOKUP(B509,Configuración!$A$6:$B$15,2,FALSE)="","",VLOOKUP(B509,Configuración!$A$6:$B$15,2,FALSE)),""))</f>
        <v/>
      </c>
      <c r="E509" s="7" t="str">
        <f t="shared" si="25"/>
        <v/>
      </c>
      <c r="F509" s="8" t="str">
        <f t="shared" ca="1" si="23"/>
        <v/>
      </c>
      <c r="G509" s="6" t="str">
        <f>IF(A509="","",IF(E509="","Sin caducidad",IF(F509&lt;0,"Caducado",IF(F509&lt;=Configuración!$B$2,"Por caducar","Vigente"))))</f>
        <v/>
      </c>
      <c r="H509" s="4"/>
      <c r="I509" s="4"/>
      <c r="J509">
        <f t="shared" si="24"/>
        <v>0</v>
      </c>
    </row>
    <row r="510" spans="1:10" x14ac:dyDescent="0.3">
      <c r="A510" s="4"/>
      <c r="B510" s="4"/>
      <c r="C510" s="5"/>
      <c r="D510" s="6" t="str">
        <f>IF(B510="","",IFERROR(IF(VLOOKUP(B510,Configuración!$A$6:$B$15,2,FALSE)="","",VLOOKUP(B510,Configuración!$A$6:$B$15,2,FALSE)),""))</f>
        <v/>
      </c>
      <c r="E510" s="7" t="str">
        <f t="shared" si="25"/>
        <v/>
      </c>
      <c r="F510" s="8" t="str">
        <f t="shared" ca="1" si="23"/>
        <v/>
      </c>
      <c r="G510" s="6" t="str">
        <f>IF(A510="","",IF(E510="","Sin caducidad",IF(F510&lt;0,"Caducado",IF(F510&lt;=Configuración!$B$2,"Por caducar","Vigente"))))</f>
        <v/>
      </c>
      <c r="H510" s="4"/>
      <c r="I510" s="4"/>
      <c r="J510">
        <f t="shared" si="24"/>
        <v>0</v>
      </c>
    </row>
    <row r="511" spans="1:10" x14ac:dyDescent="0.3">
      <c r="A511" s="4"/>
      <c r="B511" s="4"/>
      <c r="C511" s="5"/>
      <c r="D511" s="6" t="str">
        <f>IF(B511="","",IFERROR(IF(VLOOKUP(B511,Configuración!$A$6:$B$15,2,FALSE)="","",VLOOKUP(B511,Configuración!$A$6:$B$15,2,FALSE)),""))</f>
        <v/>
      </c>
      <c r="E511" s="7" t="str">
        <f t="shared" si="25"/>
        <v/>
      </c>
      <c r="F511" s="8" t="str">
        <f t="shared" ca="1" si="23"/>
        <v/>
      </c>
      <c r="G511" s="6" t="str">
        <f>IF(A511="","",IF(E511="","Sin caducidad",IF(F511&lt;0,"Caducado",IF(F511&lt;=Configuración!$B$2,"Por caducar","Vigente"))))</f>
        <v/>
      </c>
      <c r="H511" s="4"/>
      <c r="I511" s="4"/>
      <c r="J511">
        <f t="shared" si="24"/>
        <v>0</v>
      </c>
    </row>
    <row r="512" spans="1:10" x14ac:dyDescent="0.3">
      <c r="A512" s="4"/>
      <c r="B512" s="4"/>
      <c r="C512" s="5"/>
      <c r="D512" s="6" t="str">
        <f>IF(B512="","",IFERROR(IF(VLOOKUP(B512,Configuración!$A$6:$B$15,2,FALSE)="","",VLOOKUP(B512,Configuración!$A$6:$B$15,2,FALSE)),""))</f>
        <v/>
      </c>
      <c r="E512" s="7" t="str">
        <f t="shared" si="25"/>
        <v/>
      </c>
      <c r="F512" s="8" t="str">
        <f t="shared" ca="1" si="23"/>
        <v/>
      </c>
      <c r="G512" s="6" t="str">
        <f>IF(A512="","",IF(E512="","Sin caducidad",IF(F512&lt;0,"Caducado",IF(F512&lt;=Configuración!$B$2,"Por caducar","Vigente"))))</f>
        <v/>
      </c>
      <c r="H512" s="4"/>
      <c r="I512" s="4"/>
      <c r="J512">
        <f t="shared" si="24"/>
        <v>0</v>
      </c>
    </row>
    <row r="513" spans="1:10" x14ac:dyDescent="0.3">
      <c r="A513" s="4"/>
      <c r="B513" s="4"/>
      <c r="C513" s="5"/>
      <c r="D513" s="6" t="str">
        <f>IF(B513="","",IFERROR(IF(VLOOKUP(B513,Configuración!$A$6:$B$15,2,FALSE)="","",VLOOKUP(B513,Configuración!$A$6:$B$15,2,FALSE)),""))</f>
        <v/>
      </c>
      <c r="E513" s="7" t="str">
        <f t="shared" si="25"/>
        <v/>
      </c>
      <c r="F513" s="8" t="str">
        <f t="shared" ca="1" si="23"/>
        <v/>
      </c>
      <c r="G513" s="6" t="str">
        <f>IF(A513="","",IF(E513="","Sin caducidad",IF(F513&lt;0,"Caducado",IF(F513&lt;=Configuración!$B$2,"Por caducar","Vigente"))))</f>
        <v/>
      </c>
      <c r="H513" s="4"/>
      <c r="I513" s="4"/>
      <c r="J513">
        <f t="shared" si="24"/>
        <v>0</v>
      </c>
    </row>
    <row r="514" spans="1:10" x14ac:dyDescent="0.3">
      <c r="A514" s="4"/>
      <c r="B514" s="4"/>
      <c r="C514" s="5"/>
      <c r="D514" s="6" t="str">
        <f>IF(B514="","",IFERROR(IF(VLOOKUP(B514,Configuración!$A$6:$B$15,2,FALSE)="","",VLOOKUP(B514,Configuración!$A$6:$B$15,2,FALSE)),""))</f>
        <v/>
      </c>
      <c r="E514" s="7" t="str">
        <f t="shared" si="25"/>
        <v/>
      </c>
      <c r="F514" s="8" t="str">
        <f t="shared" ref="F514:F577" ca="1" si="26">IF(E514="","",E514-TODAY())</f>
        <v/>
      </c>
      <c r="G514" s="6" t="str">
        <f>IF(A514="","",IF(E514="","Sin caducidad",IF(F514&lt;0,"Caducado",IF(F514&lt;=Configuración!$B$2,"Por caducar","Vigente"))))</f>
        <v/>
      </c>
      <c r="H514" s="4"/>
      <c r="I514" s="4"/>
      <c r="J514">
        <f t="shared" ref="J514:J577" si="27">IF(E514="",0,E514)</f>
        <v>0</v>
      </c>
    </row>
    <row r="515" spans="1:10" x14ac:dyDescent="0.3">
      <c r="A515" s="4"/>
      <c r="B515" s="4"/>
      <c r="C515" s="5"/>
      <c r="D515" s="6" t="str">
        <f>IF(B515="","",IFERROR(IF(VLOOKUP(B515,Configuración!$A$6:$B$15,2,FALSE)="","",VLOOKUP(B515,Configuración!$A$6:$B$15,2,FALSE)),""))</f>
        <v/>
      </c>
      <c r="E515" s="7" t="str">
        <f t="shared" si="25"/>
        <v/>
      </c>
      <c r="F515" s="8" t="str">
        <f t="shared" ca="1" si="26"/>
        <v/>
      </c>
      <c r="G515" s="6" t="str">
        <f>IF(A515="","",IF(E515="","Sin caducidad",IF(F515&lt;0,"Caducado",IF(F515&lt;=Configuración!$B$2,"Por caducar","Vigente"))))</f>
        <v/>
      </c>
      <c r="H515" s="4"/>
      <c r="I515" s="4"/>
      <c r="J515">
        <f t="shared" si="27"/>
        <v>0</v>
      </c>
    </row>
    <row r="516" spans="1:10" x14ac:dyDescent="0.3">
      <c r="A516" s="4"/>
      <c r="B516" s="4"/>
      <c r="C516" s="5"/>
      <c r="D516" s="6" t="str">
        <f>IF(B516="","",IFERROR(IF(VLOOKUP(B516,Configuración!$A$6:$B$15,2,FALSE)="","",VLOOKUP(B516,Configuración!$A$6:$B$15,2,FALSE)),""))</f>
        <v/>
      </c>
      <c r="E516" s="7" t="str">
        <f t="shared" si="25"/>
        <v/>
      </c>
      <c r="F516" s="8" t="str">
        <f t="shared" ca="1" si="26"/>
        <v/>
      </c>
      <c r="G516" s="6" t="str">
        <f>IF(A516="","",IF(E516="","Sin caducidad",IF(F516&lt;0,"Caducado",IF(F516&lt;=Configuración!$B$2,"Por caducar","Vigente"))))</f>
        <v/>
      </c>
      <c r="H516" s="4"/>
      <c r="I516" s="4"/>
      <c r="J516">
        <f t="shared" si="27"/>
        <v>0</v>
      </c>
    </row>
    <row r="517" spans="1:10" x14ac:dyDescent="0.3">
      <c r="A517" s="4"/>
      <c r="B517" s="4"/>
      <c r="C517" s="5"/>
      <c r="D517" s="6" t="str">
        <f>IF(B517="","",IFERROR(IF(VLOOKUP(B517,Configuración!$A$6:$B$15,2,FALSE)="","",VLOOKUP(B517,Configuración!$A$6:$B$15,2,FALSE)),""))</f>
        <v/>
      </c>
      <c r="E517" s="7" t="str">
        <f t="shared" si="25"/>
        <v/>
      </c>
      <c r="F517" s="8" t="str">
        <f t="shared" ca="1" si="26"/>
        <v/>
      </c>
      <c r="G517" s="6" t="str">
        <f>IF(A517="","",IF(E517="","Sin caducidad",IF(F517&lt;0,"Caducado",IF(F517&lt;=Configuración!$B$2,"Por caducar","Vigente"))))</f>
        <v/>
      </c>
      <c r="H517" s="4"/>
      <c r="I517" s="4"/>
      <c r="J517">
        <f t="shared" si="27"/>
        <v>0</v>
      </c>
    </row>
    <row r="518" spans="1:10" x14ac:dyDescent="0.3">
      <c r="A518" s="4"/>
      <c r="B518" s="4"/>
      <c r="C518" s="5"/>
      <c r="D518" s="6" t="str">
        <f>IF(B518="","",IFERROR(IF(VLOOKUP(B518,Configuración!$A$6:$B$15,2,FALSE)="","",VLOOKUP(B518,Configuración!$A$6:$B$15,2,FALSE)),""))</f>
        <v/>
      </c>
      <c r="E518" s="7" t="str">
        <f t="shared" si="25"/>
        <v/>
      </c>
      <c r="F518" s="8" t="str">
        <f t="shared" ca="1" si="26"/>
        <v/>
      </c>
      <c r="G518" s="6" t="str">
        <f>IF(A518="","",IF(E518="","Sin caducidad",IF(F518&lt;0,"Caducado",IF(F518&lt;=Configuración!$B$2,"Por caducar","Vigente"))))</f>
        <v/>
      </c>
      <c r="H518" s="4"/>
      <c r="I518" s="4"/>
      <c r="J518">
        <f t="shared" si="27"/>
        <v>0</v>
      </c>
    </row>
    <row r="519" spans="1:10" x14ac:dyDescent="0.3">
      <c r="A519" s="4"/>
      <c r="B519" s="4"/>
      <c r="C519" s="5"/>
      <c r="D519" s="6" t="str">
        <f>IF(B519="","",IFERROR(IF(VLOOKUP(B519,Configuración!$A$6:$B$15,2,FALSE)="","",VLOOKUP(B519,Configuración!$A$6:$B$15,2,FALSE)),""))</f>
        <v/>
      </c>
      <c r="E519" s="7" t="str">
        <f t="shared" si="25"/>
        <v/>
      </c>
      <c r="F519" s="8" t="str">
        <f t="shared" ca="1" si="26"/>
        <v/>
      </c>
      <c r="G519" s="6" t="str">
        <f>IF(A519="","",IF(E519="","Sin caducidad",IF(F519&lt;0,"Caducado",IF(F519&lt;=Configuración!$B$2,"Por caducar","Vigente"))))</f>
        <v/>
      </c>
      <c r="H519" s="4"/>
      <c r="I519" s="4"/>
      <c r="J519">
        <f t="shared" si="27"/>
        <v>0</v>
      </c>
    </row>
    <row r="520" spans="1:10" x14ac:dyDescent="0.3">
      <c r="A520" s="4"/>
      <c r="B520" s="4"/>
      <c r="C520" s="5"/>
      <c r="D520" s="6" t="str">
        <f>IF(B520="","",IFERROR(IF(VLOOKUP(B520,Configuración!$A$6:$B$15,2,FALSE)="","",VLOOKUP(B520,Configuración!$A$6:$B$15,2,FALSE)),""))</f>
        <v/>
      </c>
      <c r="E520" s="7" t="str">
        <f t="shared" si="25"/>
        <v/>
      </c>
      <c r="F520" s="8" t="str">
        <f t="shared" ca="1" si="26"/>
        <v/>
      </c>
      <c r="G520" s="6" t="str">
        <f>IF(A520="","",IF(E520="","Sin caducidad",IF(F520&lt;0,"Caducado",IF(F520&lt;=Configuración!$B$2,"Por caducar","Vigente"))))</f>
        <v/>
      </c>
      <c r="H520" s="4"/>
      <c r="I520" s="4"/>
      <c r="J520">
        <f t="shared" si="27"/>
        <v>0</v>
      </c>
    </row>
    <row r="521" spans="1:10" x14ac:dyDescent="0.3">
      <c r="A521" s="4"/>
      <c r="B521" s="4"/>
      <c r="C521" s="5"/>
      <c r="D521" s="6" t="str">
        <f>IF(B521="","",IFERROR(IF(VLOOKUP(B521,Configuración!$A$6:$B$15,2,FALSE)="","",VLOOKUP(B521,Configuración!$A$6:$B$15,2,FALSE)),""))</f>
        <v/>
      </c>
      <c r="E521" s="7" t="str">
        <f t="shared" si="25"/>
        <v/>
      </c>
      <c r="F521" s="8" t="str">
        <f t="shared" ca="1" si="26"/>
        <v/>
      </c>
      <c r="G521" s="6" t="str">
        <f>IF(A521="","",IF(E521="","Sin caducidad",IF(F521&lt;0,"Caducado",IF(F521&lt;=Configuración!$B$2,"Por caducar","Vigente"))))</f>
        <v/>
      </c>
      <c r="H521" s="4"/>
      <c r="I521" s="4"/>
      <c r="J521">
        <f t="shared" si="27"/>
        <v>0</v>
      </c>
    </row>
    <row r="522" spans="1:10" x14ac:dyDescent="0.3">
      <c r="A522" s="4"/>
      <c r="B522" s="4"/>
      <c r="C522" s="5"/>
      <c r="D522" s="6" t="str">
        <f>IF(B522="","",IFERROR(IF(VLOOKUP(B522,Configuración!$A$6:$B$15,2,FALSE)="","",VLOOKUP(B522,Configuración!$A$6:$B$15,2,FALSE)),""))</f>
        <v/>
      </c>
      <c r="E522" s="7" t="str">
        <f t="shared" si="25"/>
        <v/>
      </c>
      <c r="F522" s="8" t="str">
        <f t="shared" ca="1" si="26"/>
        <v/>
      </c>
      <c r="G522" s="6" t="str">
        <f>IF(A522="","",IF(E522="","Sin caducidad",IF(F522&lt;0,"Caducado",IF(F522&lt;=Configuración!$B$2,"Por caducar","Vigente"))))</f>
        <v/>
      </c>
      <c r="H522" s="4"/>
      <c r="I522" s="4"/>
      <c r="J522">
        <f t="shared" si="27"/>
        <v>0</v>
      </c>
    </row>
    <row r="523" spans="1:10" x14ac:dyDescent="0.3">
      <c r="A523" s="4"/>
      <c r="B523" s="4"/>
      <c r="C523" s="5"/>
      <c r="D523" s="6" t="str">
        <f>IF(B523="","",IFERROR(IF(VLOOKUP(B523,Configuración!$A$6:$B$15,2,FALSE)="","",VLOOKUP(B523,Configuración!$A$6:$B$15,2,FALSE)),""))</f>
        <v/>
      </c>
      <c r="E523" s="7" t="str">
        <f t="shared" si="25"/>
        <v/>
      </c>
      <c r="F523" s="8" t="str">
        <f t="shared" ca="1" si="26"/>
        <v/>
      </c>
      <c r="G523" s="6" t="str">
        <f>IF(A523="","",IF(E523="","Sin caducidad",IF(F523&lt;0,"Caducado",IF(F523&lt;=Configuración!$B$2,"Por caducar","Vigente"))))</f>
        <v/>
      </c>
      <c r="H523" s="4"/>
      <c r="I523" s="4"/>
      <c r="J523">
        <f t="shared" si="27"/>
        <v>0</v>
      </c>
    </row>
    <row r="524" spans="1:10" x14ac:dyDescent="0.3">
      <c r="A524" s="4"/>
      <c r="B524" s="4"/>
      <c r="C524" s="5"/>
      <c r="D524" s="6" t="str">
        <f>IF(B524="","",IFERROR(IF(VLOOKUP(B524,Configuración!$A$6:$B$15,2,FALSE)="","",VLOOKUP(B524,Configuración!$A$6:$B$15,2,FALSE)),""))</f>
        <v/>
      </c>
      <c r="E524" s="7" t="str">
        <f t="shared" si="25"/>
        <v/>
      </c>
      <c r="F524" s="8" t="str">
        <f t="shared" ca="1" si="26"/>
        <v/>
      </c>
      <c r="G524" s="6" t="str">
        <f>IF(A524="","",IF(E524="","Sin caducidad",IF(F524&lt;0,"Caducado",IF(F524&lt;=Configuración!$B$2,"Por caducar","Vigente"))))</f>
        <v/>
      </c>
      <c r="H524" s="4"/>
      <c r="I524" s="4"/>
      <c r="J524">
        <f t="shared" si="27"/>
        <v>0</v>
      </c>
    </row>
    <row r="525" spans="1:10" x14ac:dyDescent="0.3">
      <c r="A525" s="4"/>
      <c r="B525" s="4"/>
      <c r="C525" s="5"/>
      <c r="D525" s="6" t="str">
        <f>IF(B525="","",IFERROR(IF(VLOOKUP(B525,Configuración!$A$6:$B$15,2,FALSE)="","",VLOOKUP(B525,Configuración!$A$6:$B$15,2,FALSE)),""))</f>
        <v/>
      </c>
      <c r="E525" s="7" t="str">
        <f t="shared" si="25"/>
        <v/>
      </c>
      <c r="F525" s="8" t="str">
        <f t="shared" ca="1" si="26"/>
        <v/>
      </c>
      <c r="G525" s="6" t="str">
        <f>IF(A525="","",IF(E525="","Sin caducidad",IF(F525&lt;0,"Caducado",IF(F525&lt;=Configuración!$B$2,"Por caducar","Vigente"))))</f>
        <v/>
      </c>
      <c r="H525" s="4"/>
      <c r="I525" s="4"/>
      <c r="J525">
        <f t="shared" si="27"/>
        <v>0</v>
      </c>
    </row>
    <row r="526" spans="1:10" x14ac:dyDescent="0.3">
      <c r="A526" s="4"/>
      <c r="B526" s="4"/>
      <c r="C526" s="5"/>
      <c r="D526" s="6" t="str">
        <f>IF(B526="","",IFERROR(IF(VLOOKUP(B526,Configuración!$A$6:$B$15,2,FALSE)="","",VLOOKUP(B526,Configuración!$A$6:$B$15,2,FALSE)),""))</f>
        <v/>
      </c>
      <c r="E526" s="7" t="str">
        <f t="shared" si="25"/>
        <v/>
      </c>
      <c r="F526" s="8" t="str">
        <f t="shared" ca="1" si="26"/>
        <v/>
      </c>
      <c r="G526" s="6" t="str">
        <f>IF(A526="","",IF(E526="","Sin caducidad",IF(F526&lt;0,"Caducado",IF(F526&lt;=Configuración!$B$2,"Por caducar","Vigente"))))</f>
        <v/>
      </c>
      <c r="H526" s="4"/>
      <c r="I526" s="4"/>
      <c r="J526">
        <f t="shared" si="27"/>
        <v>0</v>
      </c>
    </row>
    <row r="527" spans="1:10" x14ac:dyDescent="0.3">
      <c r="A527" s="4"/>
      <c r="B527" s="4"/>
      <c r="C527" s="5"/>
      <c r="D527" s="6" t="str">
        <f>IF(B527="","",IFERROR(IF(VLOOKUP(B527,Configuración!$A$6:$B$15,2,FALSE)="","",VLOOKUP(B527,Configuración!$A$6:$B$15,2,FALSE)),""))</f>
        <v/>
      </c>
      <c r="E527" s="7" t="str">
        <f t="shared" si="25"/>
        <v/>
      </c>
      <c r="F527" s="8" t="str">
        <f t="shared" ca="1" si="26"/>
        <v/>
      </c>
      <c r="G527" s="6" t="str">
        <f>IF(A527="","",IF(E527="","Sin caducidad",IF(F527&lt;0,"Caducado",IF(F527&lt;=Configuración!$B$2,"Por caducar","Vigente"))))</f>
        <v/>
      </c>
      <c r="H527" s="4"/>
      <c r="I527" s="4"/>
      <c r="J527">
        <f t="shared" si="27"/>
        <v>0</v>
      </c>
    </row>
    <row r="528" spans="1:10" x14ac:dyDescent="0.3">
      <c r="A528" s="4"/>
      <c r="B528" s="4"/>
      <c r="C528" s="5"/>
      <c r="D528" s="6" t="str">
        <f>IF(B528="","",IFERROR(IF(VLOOKUP(B528,Configuración!$A$6:$B$15,2,FALSE)="","",VLOOKUP(B528,Configuración!$A$6:$B$15,2,FALSE)),""))</f>
        <v/>
      </c>
      <c r="E528" s="7" t="str">
        <f t="shared" si="25"/>
        <v/>
      </c>
      <c r="F528" s="8" t="str">
        <f t="shared" ca="1" si="26"/>
        <v/>
      </c>
      <c r="G528" s="6" t="str">
        <f>IF(A528="","",IF(E528="","Sin caducidad",IF(F528&lt;0,"Caducado",IF(F528&lt;=Configuración!$B$2,"Por caducar","Vigente"))))</f>
        <v/>
      </c>
      <c r="H528" s="4"/>
      <c r="I528" s="4"/>
      <c r="J528">
        <f t="shared" si="27"/>
        <v>0</v>
      </c>
    </row>
    <row r="529" spans="1:10" x14ac:dyDescent="0.3">
      <c r="A529" s="4"/>
      <c r="B529" s="4"/>
      <c r="C529" s="5"/>
      <c r="D529" s="6" t="str">
        <f>IF(B529="","",IFERROR(IF(VLOOKUP(B529,Configuración!$A$6:$B$15,2,FALSE)="","",VLOOKUP(B529,Configuración!$A$6:$B$15,2,FALSE)),""))</f>
        <v/>
      </c>
      <c r="E529" s="7" t="str">
        <f t="shared" si="25"/>
        <v/>
      </c>
      <c r="F529" s="8" t="str">
        <f t="shared" ca="1" si="26"/>
        <v/>
      </c>
      <c r="G529" s="6" t="str">
        <f>IF(A529="","",IF(E529="","Sin caducidad",IF(F529&lt;0,"Caducado",IF(F529&lt;=Configuración!$B$2,"Por caducar","Vigente"))))</f>
        <v/>
      </c>
      <c r="H529" s="4"/>
      <c r="I529" s="4"/>
      <c r="J529">
        <f t="shared" si="27"/>
        <v>0</v>
      </c>
    </row>
    <row r="530" spans="1:10" x14ac:dyDescent="0.3">
      <c r="A530" s="4"/>
      <c r="B530" s="4"/>
      <c r="C530" s="5"/>
      <c r="D530" s="6" t="str">
        <f>IF(B530="","",IFERROR(IF(VLOOKUP(B530,Configuración!$A$6:$B$15,2,FALSE)="","",VLOOKUP(B530,Configuración!$A$6:$B$15,2,FALSE)),""))</f>
        <v/>
      </c>
      <c r="E530" s="7" t="str">
        <f t="shared" si="25"/>
        <v/>
      </c>
      <c r="F530" s="8" t="str">
        <f t="shared" ca="1" si="26"/>
        <v/>
      </c>
      <c r="G530" s="6" t="str">
        <f>IF(A530="","",IF(E530="","Sin caducidad",IF(F530&lt;0,"Caducado",IF(F530&lt;=Configuración!$B$2,"Por caducar","Vigente"))))</f>
        <v/>
      </c>
      <c r="H530" s="4"/>
      <c r="I530" s="4"/>
      <c r="J530">
        <f t="shared" si="27"/>
        <v>0</v>
      </c>
    </row>
    <row r="531" spans="1:10" x14ac:dyDescent="0.3">
      <c r="A531" s="4"/>
      <c r="B531" s="4"/>
      <c r="C531" s="5"/>
      <c r="D531" s="6" t="str">
        <f>IF(B531="","",IFERROR(IF(VLOOKUP(B531,Configuración!$A$6:$B$15,2,FALSE)="","",VLOOKUP(B531,Configuración!$A$6:$B$15,2,FALSE)),""))</f>
        <v/>
      </c>
      <c r="E531" s="7" t="str">
        <f t="shared" si="25"/>
        <v/>
      </c>
      <c r="F531" s="8" t="str">
        <f t="shared" ca="1" si="26"/>
        <v/>
      </c>
      <c r="G531" s="6" t="str">
        <f>IF(A531="","",IF(E531="","Sin caducidad",IF(F531&lt;0,"Caducado",IF(F531&lt;=Configuración!$B$2,"Por caducar","Vigente"))))</f>
        <v/>
      </c>
      <c r="H531" s="4"/>
      <c r="I531" s="4"/>
      <c r="J531">
        <f t="shared" si="27"/>
        <v>0</v>
      </c>
    </row>
    <row r="532" spans="1:10" x14ac:dyDescent="0.3">
      <c r="A532" s="4"/>
      <c r="B532" s="4"/>
      <c r="C532" s="5"/>
      <c r="D532" s="6" t="str">
        <f>IF(B532="","",IFERROR(IF(VLOOKUP(B532,Configuración!$A$6:$B$15,2,FALSE)="","",VLOOKUP(B532,Configuración!$A$6:$B$15,2,FALSE)),""))</f>
        <v/>
      </c>
      <c r="E532" s="7" t="str">
        <f t="shared" si="25"/>
        <v/>
      </c>
      <c r="F532" s="8" t="str">
        <f t="shared" ca="1" si="26"/>
        <v/>
      </c>
      <c r="G532" s="6" t="str">
        <f>IF(A532="","",IF(E532="","Sin caducidad",IF(F532&lt;0,"Caducado",IF(F532&lt;=Configuración!$B$2,"Por caducar","Vigente"))))</f>
        <v/>
      </c>
      <c r="H532" s="4"/>
      <c r="I532" s="4"/>
      <c r="J532">
        <f t="shared" si="27"/>
        <v>0</v>
      </c>
    </row>
    <row r="533" spans="1:10" x14ac:dyDescent="0.3">
      <c r="A533" s="4"/>
      <c r="B533" s="4"/>
      <c r="C533" s="5"/>
      <c r="D533" s="6" t="str">
        <f>IF(B533="","",IFERROR(IF(VLOOKUP(B533,Configuración!$A$6:$B$15,2,FALSE)="","",VLOOKUP(B533,Configuración!$A$6:$B$15,2,FALSE)),""))</f>
        <v/>
      </c>
      <c r="E533" s="7" t="str">
        <f t="shared" si="25"/>
        <v/>
      </c>
      <c r="F533" s="8" t="str">
        <f t="shared" ca="1" si="26"/>
        <v/>
      </c>
      <c r="G533" s="6" t="str">
        <f>IF(A533="","",IF(E533="","Sin caducidad",IF(F533&lt;0,"Caducado",IF(F533&lt;=Configuración!$B$2,"Por caducar","Vigente"))))</f>
        <v/>
      </c>
      <c r="H533" s="4"/>
      <c r="I533" s="4"/>
      <c r="J533">
        <f t="shared" si="27"/>
        <v>0</v>
      </c>
    </row>
    <row r="534" spans="1:10" x14ac:dyDescent="0.3">
      <c r="A534" s="4"/>
      <c r="B534" s="4"/>
      <c r="C534" s="5"/>
      <c r="D534" s="6" t="str">
        <f>IF(B534="","",IFERROR(IF(VLOOKUP(B534,Configuración!$A$6:$B$15,2,FALSE)="","",VLOOKUP(B534,Configuración!$A$6:$B$15,2,FALSE)),""))</f>
        <v/>
      </c>
      <c r="E534" s="7" t="str">
        <f t="shared" si="25"/>
        <v/>
      </c>
      <c r="F534" s="8" t="str">
        <f t="shared" ca="1" si="26"/>
        <v/>
      </c>
      <c r="G534" s="6" t="str">
        <f>IF(A534="","",IF(E534="","Sin caducidad",IF(F534&lt;0,"Caducado",IF(F534&lt;=Configuración!$B$2,"Por caducar","Vigente"))))</f>
        <v/>
      </c>
      <c r="H534" s="4"/>
      <c r="I534" s="4"/>
      <c r="J534">
        <f t="shared" si="27"/>
        <v>0</v>
      </c>
    </row>
    <row r="535" spans="1:10" x14ac:dyDescent="0.3">
      <c r="A535" s="4"/>
      <c r="B535" s="4"/>
      <c r="C535" s="5"/>
      <c r="D535" s="6" t="str">
        <f>IF(B535="","",IFERROR(IF(VLOOKUP(B535,Configuración!$A$6:$B$15,2,FALSE)="","",VLOOKUP(B535,Configuración!$A$6:$B$15,2,FALSE)),""))</f>
        <v/>
      </c>
      <c r="E535" s="7" t="str">
        <f t="shared" si="25"/>
        <v/>
      </c>
      <c r="F535" s="8" t="str">
        <f t="shared" ca="1" si="26"/>
        <v/>
      </c>
      <c r="G535" s="6" t="str">
        <f>IF(A535="","",IF(E535="","Sin caducidad",IF(F535&lt;0,"Caducado",IF(F535&lt;=Configuración!$B$2,"Por caducar","Vigente"))))</f>
        <v/>
      </c>
      <c r="H535" s="4"/>
      <c r="I535" s="4"/>
      <c r="J535">
        <f t="shared" si="27"/>
        <v>0</v>
      </c>
    </row>
    <row r="536" spans="1:10" x14ac:dyDescent="0.3">
      <c r="A536" s="4"/>
      <c r="B536" s="4"/>
      <c r="C536" s="5"/>
      <c r="D536" s="6" t="str">
        <f>IF(B536="","",IFERROR(IF(VLOOKUP(B536,Configuración!$A$6:$B$15,2,FALSE)="","",VLOOKUP(B536,Configuración!$A$6:$B$15,2,FALSE)),""))</f>
        <v/>
      </c>
      <c r="E536" s="7" t="str">
        <f t="shared" si="25"/>
        <v/>
      </c>
      <c r="F536" s="8" t="str">
        <f t="shared" ca="1" si="26"/>
        <v/>
      </c>
      <c r="G536" s="6" t="str">
        <f>IF(A536="","",IF(E536="","Sin caducidad",IF(F536&lt;0,"Caducado",IF(F536&lt;=Configuración!$B$2,"Por caducar","Vigente"))))</f>
        <v/>
      </c>
      <c r="H536" s="4"/>
      <c r="I536" s="4"/>
      <c r="J536">
        <f t="shared" si="27"/>
        <v>0</v>
      </c>
    </row>
    <row r="537" spans="1:10" x14ac:dyDescent="0.3">
      <c r="A537" s="4"/>
      <c r="B537" s="4"/>
      <c r="C537" s="5"/>
      <c r="D537" s="6" t="str">
        <f>IF(B537="","",IFERROR(IF(VLOOKUP(B537,Configuración!$A$6:$B$15,2,FALSE)="","",VLOOKUP(B537,Configuración!$A$6:$B$15,2,FALSE)),""))</f>
        <v/>
      </c>
      <c r="E537" s="7" t="str">
        <f t="shared" si="25"/>
        <v/>
      </c>
      <c r="F537" s="8" t="str">
        <f t="shared" ca="1" si="26"/>
        <v/>
      </c>
      <c r="G537" s="6" t="str">
        <f>IF(A537="","",IF(E537="","Sin caducidad",IF(F537&lt;0,"Caducado",IF(F537&lt;=Configuración!$B$2,"Por caducar","Vigente"))))</f>
        <v/>
      </c>
      <c r="H537" s="4"/>
      <c r="I537" s="4"/>
      <c r="J537">
        <f t="shared" si="27"/>
        <v>0</v>
      </c>
    </row>
    <row r="538" spans="1:10" x14ac:dyDescent="0.3">
      <c r="A538" s="4"/>
      <c r="B538" s="4"/>
      <c r="C538" s="5"/>
      <c r="D538" s="6" t="str">
        <f>IF(B538="","",IFERROR(IF(VLOOKUP(B538,Configuración!$A$6:$B$15,2,FALSE)="","",VLOOKUP(B538,Configuración!$A$6:$B$15,2,FALSE)),""))</f>
        <v/>
      </c>
      <c r="E538" s="7" t="str">
        <f t="shared" si="25"/>
        <v/>
      </c>
      <c r="F538" s="8" t="str">
        <f t="shared" ca="1" si="26"/>
        <v/>
      </c>
      <c r="G538" s="6" t="str">
        <f>IF(A538="","",IF(E538="","Sin caducidad",IF(F538&lt;0,"Caducado",IF(F538&lt;=Configuración!$B$2,"Por caducar","Vigente"))))</f>
        <v/>
      </c>
      <c r="H538" s="4"/>
      <c r="I538" s="4"/>
      <c r="J538">
        <f t="shared" si="27"/>
        <v>0</v>
      </c>
    </row>
    <row r="539" spans="1:10" x14ac:dyDescent="0.3">
      <c r="A539" s="4"/>
      <c r="B539" s="4"/>
      <c r="C539" s="5"/>
      <c r="D539" s="6" t="str">
        <f>IF(B539="","",IFERROR(IF(VLOOKUP(B539,Configuración!$A$6:$B$15,2,FALSE)="","",VLOOKUP(B539,Configuración!$A$6:$B$15,2,FALSE)),""))</f>
        <v/>
      </c>
      <c r="E539" s="7" t="str">
        <f t="shared" ref="E539:E602" si="28">IF(OR(C539="",D539=""),"",EDATE(C539,D539))</f>
        <v/>
      </c>
      <c r="F539" s="8" t="str">
        <f t="shared" ca="1" si="26"/>
        <v/>
      </c>
      <c r="G539" s="6" t="str">
        <f>IF(A539="","",IF(E539="","Sin caducidad",IF(F539&lt;0,"Caducado",IF(F539&lt;=Configuración!$B$2,"Por caducar","Vigente"))))</f>
        <v/>
      </c>
      <c r="H539" s="4"/>
      <c r="I539" s="4"/>
      <c r="J539">
        <f t="shared" si="27"/>
        <v>0</v>
      </c>
    </row>
    <row r="540" spans="1:10" x14ac:dyDescent="0.3">
      <c r="A540" s="4"/>
      <c r="B540" s="4"/>
      <c r="C540" s="5"/>
      <c r="D540" s="6" t="str">
        <f>IF(B540="","",IFERROR(IF(VLOOKUP(B540,Configuración!$A$6:$B$15,2,FALSE)="","",VLOOKUP(B540,Configuración!$A$6:$B$15,2,FALSE)),""))</f>
        <v/>
      </c>
      <c r="E540" s="7" t="str">
        <f t="shared" si="28"/>
        <v/>
      </c>
      <c r="F540" s="8" t="str">
        <f t="shared" ca="1" si="26"/>
        <v/>
      </c>
      <c r="G540" s="6" t="str">
        <f>IF(A540="","",IF(E540="","Sin caducidad",IF(F540&lt;0,"Caducado",IF(F540&lt;=Configuración!$B$2,"Por caducar","Vigente"))))</f>
        <v/>
      </c>
      <c r="H540" s="4"/>
      <c r="I540" s="4"/>
      <c r="J540">
        <f t="shared" si="27"/>
        <v>0</v>
      </c>
    </row>
    <row r="541" spans="1:10" x14ac:dyDescent="0.3">
      <c r="A541" s="4"/>
      <c r="B541" s="4"/>
      <c r="C541" s="5"/>
      <c r="D541" s="6" t="str">
        <f>IF(B541="","",IFERROR(IF(VLOOKUP(B541,Configuración!$A$6:$B$15,2,FALSE)="","",VLOOKUP(B541,Configuración!$A$6:$B$15,2,FALSE)),""))</f>
        <v/>
      </c>
      <c r="E541" s="7" t="str">
        <f t="shared" si="28"/>
        <v/>
      </c>
      <c r="F541" s="8" t="str">
        <f t="shared" ca="1" si="26"/>
        <v/>
      </c>
      <c r="G541" s="6" t="str">
        <f>IF(A541="","",IF(E541="","Sin caducidad",IF(F541&lt;0,"Caducado",IF(F541&lt;=Configuración!$B$2,"Por caducar","Vigente"))))</f>
        <v/>
      </c>
      <c r="H541" s="4"/>
      <c r="I541" s="4"/>
      <c r="J541">
        <f t="shared" si="27"/>
        <v>0</v>
      </c>
    </row>
    <row r="542" spans="1:10" x14ac:dyDescent="0.3">
      <c r="A542" s="4"/>
      <c r="B542" s="4"/>
      <c r="C542" s="5"/>
      <c r="D542" s="6" t="str">
        <f>IF(B542="","",IFERROR(IF(VLOOKUP(B542,Configuración!$A$6:$B$15,2,FALSE)="","",VLOOKUP(B542,Configuración!$A$6:$B$15,2,FALSE)),""))</f>
        <v/>
      </c>
      <c r="E542" s="7" t="str">
        <f t="shared" si="28"/>
        <v/>
      </c>
      <c r="F542" s="8" t="str">
        <f t="shared" ca="1" si="26"/>
        <v/>
      </c>
      <c r="G542" s="6" t="str">
        <f>IF(A542="","",IF(E542="","Sin caducidad",IF(F542&lt;0,"Caducado",IF(F542&lt;=Configuración!$B$2,"Por caducar","Vigente"))))</f>
        <v/>
      </c>
      <c r="H542" s="4"/>
      <c r="I542" s="4"/>
      <c r="J542">
        <f t="shared" si="27"/>
        <v>0</v>
      </c>
    </row>
    <row r="543" spans="1:10" x14ac:dyDescent="0.3">
      <c r="A543" s="4"/>
      <c r="B543" s="4"/>
      <c r="C543" s="5"/>
      <c r="D543" s="6" t="str">
        <f>IF(B543="","",IFERROR(IF(VLOOKUP(B543,Configuración!$A$6:$B$15,2,FALSE)="","",VLOOKUP(B543,Configuración!$A$6:$B$15,2,FALSE)),""))</f>
        <v/>
      </c>
      <c r="E543" s="7" t="str">
        <f t="shared" si="28"/>
        <v/>
      </c>
      <c r="F543" s="8" t="str">
        <f t="shared" ca="1" si="26"/>
        <v/>
      </c>
      <c r="G543" s="6" t="str">
        <f>IF(A543="","",IF(E543="","Sin caducidad",IF(F543&lt;0,"Caducado",IF(F543&lt;=Configuración!$B$2,"Por caducar","Vigente"))))</f>
        <v/>
      </c>
      <c r="H543" s="4"/>
      <c r="I543" s="4"/>
      <c r="J543">
        <f t="shared" si="27"/>
        <v>0</v>
      </c>
    </row>
    <row r="544" spans="1:10" x14ac:dyDescent="0.3">
      <c r="A544" s="4"/>
      <c r="B544" s="4"/>
      <c r="C544" s="5"/>
      <c r="D544" s="6" t="str">
        <f>IF(B544="","",IFERROR(IF(VLOOKUP(B544,Configuración!$A$6:$B$15,2,FALSE)="","",VLOOKUP(B544,Configuración!$A$6:$B$15,2,FALSE)),""))</f>
        <v/>
      </c>
      <c r="E544" s="7" t="str">
        <f t="shared" si="28"/>
        <v/>
      </c>
      <c r="F544" s="8" t="str">
        <f t="shared" ca="1" si="26"/>
        <v/>
      </c>
      <c r="G544" s="6" t="str">
        <f>IF(A544="","",IF(E544="","Sin caducidad",IF(F544&lt;0,"Caducado",IF(F544&lt;=Configuración!$B$2,"Por caducar","Vigente"))))</f>
        <v/>
      </c>
      <c r="H544" s="4"/>
      <c r="I544" s="4"/>
      <c r="J544">
        <f t="shared" si="27"/>
        <v>0</v>
      </c>
    </row>
    <row r="545" spans="1:10" x14ac:dyDescent="0.3">
      <c r="A545" s="4"/>
      <c r="B545" s="4"/>
      <c r="C545" s="5"/>
      <c r="D545" s="6" t="str">
        <f>IF(B545="","",IFERROR(IF(VLOOKUP(B545,Configuración!$A$6:$B$15,2,FALSE)="","",VLOOKUP(B545,Configuración!$A$6:$B$15,2,FALSE)),""))</f>
        <v/>
      </c>
      <c r="E545" s="7" t="str">
        <f t="shared" si="28"/>
        <v/>
      </c>
      <c r="F545" s="8" t="str">
        <f t="shared" ca="1" si="26"/>
        <v/>
      </c>
      <c r="G545" s="6" t="str">
        <f>IF(A545="","",IF(E545="","Sin caducidad",IF(F545&lt;0,"Caducado",IF(F545&lt;=Configuración!$B$2,"Por caducar","Vigente"))))</f>
        <v/>
      </c>
      <c r="H545" s="4"/>
      <c r="I545" s="4"/>
      <c r="J545">
        <f t="shared" si="27"/>
        <v>0</v>
      </c>
    </row>
    <row r="546" spans="1:10" x14ac:dyDescent="0.3">
      <c r="A546" s="4"/>
      <c r="B546" s="4"/>
      <c r="C546" s="5"/>
      <c r="D546" s="6" t="str">
        <f>IF(B546="","",IFERROR(IF(VLOOKUP(B546,Configuración!$A$6:$B$15,2,FALSE)="","",VLOOKUP(B546,Configuración!$A$6:$B$15,2,FALSE)),""))</f>
        <v/>
      </c>
      <c r="E546" s="7" t="str">
        <f t="shared" si="28"/>
        <v/>
      </c>
      <c r="F546" s="8" t="str">
        <f t="shared" ca="1" si="26"/>
        <v/>
      </c>
      <c r="G546" s="6" t="str">
        <f>IF(A546="","",IF(E546="","Sin caducidad",IF(F546&lt;0,"Caducado",IF(F546&lt;=Configuración!$B$2,"Por caducar","Vigente"))))</f>
        <v/>
      </c>
      <c r="H546" s="4"/>
      <c r="I546" s="4"/>
      <c r="J546">
        <f t="shared" si="27"/>
        <v>0</v>
      </c>
    </row>
    <row r="547" spans="1:10" x14ac:dyDescent="0.3">
      <c r="A547" s="4"/>
      <c r="B547" s="4"/>
      <c r="C547" s="5"/>
      <c r="D547" s="6" t="str">
        <f>IF(B547="","",IFERROR(IF(VLOOKUP(B547,Configuración!$A$6:$B$15,2,FALSE)="","",VLOOKUP(B547,Configuración!$A$6:$B$15,2,FALSE)),""))</f>
        <v/>
      </c>
      <c r="E547" s="7" t="str">
        <f t="shared" si="28"/>
        <v/>
      </c>
      <c r="F547" s="8" t="str">
        <f t="shared" ca="1" si="26"/>
        <v/>
      </c>
      <c r="G547" s="6" t="str">
        <f>IF(A547="","",IF(E547="","Sin caducidad",IF(F547&lt;0,"Caducado",IF(F547&lt;=Configuración!$B$2,"Por caducar","Vigente"))))</f>
        <v/>
      </c>
      <c r="H547" s="4"/>
      <c r="I547" s="4"/>
      <c r="J547">
        <f t="shared" si="27"/>
        <v>0</v>
      </c>
    </row>
    <row r="548" spans="1:10" x14ac:dyDescent="0.3">
      <c r="A548" s="4"/>
      <c r="B548" s="4"/>
      <c r="C548" s="5"/>
      <c r="D548" s="6" t="str">
        <f>IF(B548="","",IFERROR(IF(VLOOKUP(B548,Configuración!$A$6:$B$15,2,FALSE)="","",VLOOKUP(B548,Configuración!$A$6:$B$15,2,FALSE)),""))</f>
        <v/>
      </c>
      <c r="E548" s="7" t="str">
        <f t="shared" si="28"/>
        <v/>
      </c>
      <c r="F548" s="8" t="str">
        <f t="shared" ca="1" si="26"/>
        <v/>
      </c>
      <c r="G548" s="6" t="str">
        <f>IF(A548="","",IF(E548="","Sin caducidad",IF(F548&lt;0,"Caducado",IF(F548&lt;=Configuración!$B$2,"Por caducar","Vigente"))))</f>
        <v/>
      </c>
      <c r="H548" s="4"/>
      <c r="I548" s="4"/>
      <c r="J548">
        <f t="shared" si="27"/>
        <v>0</v>
      </c>
    </row>
    <row r="549" spans="1:10" x14ac:dyDescent="0.3">
      <c r="A549" s="4"/>
      <c r="B549" s="4"/>
      <c r="C549" s="5"/>
      <c r="D549" s="6" t="str">
        <f>IF(B549="","",IFERROR(IF(VLOOKUP(B549,Configuración!$A$6:$B$15,2,FALSE)="","",VLOOKUP(B549,Configuración!$A$6:$B$15,2,FALSE)),""))</f>
        <v/>
      </c>
      <c r="E549" s="7" t="str">
        <f t="shared" si="28"/>
        <v/>
      </c>
      <c r="F549" s="8" t="str">
        <f t="shared" ca="1" si="26"/>
        <v/>
      </c>
      <c r="G549" s="6" t="str">
        <f>IF(A549="","",IF(E549="","Sin caducidad",IF(F549&lt;0,"Caducado",IF(F549&lt;=Configuración!$B$2,"Por caducar","Vigente"))))</f>
        <v/>
      </c>
      <c r="H549" s="4"/>
      <c r="I549" s="4"/>
      <c r="J549">
        <f t="shared" si="27"/>
        <v>0</v>
      </c>
    </row>
    <row r="550" spans="1:10" x14ac:dyDescent="0.3">
      <c r="A550" s="4"/>
      <c r="B550" s="4"/>
      <c r="C550" s="5"/>
      <c r="D550" s="6" t="str">
        <f>IF(B550="","",IFERROR(IF(VLOOKUP(B550,Configuración!$A$6:$B$15,2,FALSE)="","",VLOOKUP(B550,Configuración!$A$6:$B$15,2,FALSE)),""))</f>
        <v/>
      </c>
      <c r="E550" s="7" t="str">
        <f t="shared" si="28"/>
        <v/>
      </c>
      <c r="F550" s="8" t="str">
        <f t="shared" ca="1" si="26"/>
        <v/>
      </c>
      <c r="G550" s="6" t="str">
        <f>IF(A550="","",IF(E550="","Sin caducidad",IF(F550&lt;0,"Caducado",IF(F550&lt;=Configuración!$B$2,"Por caducar","Vigente"))))</f>
        <v/>
      </c>
      <c r="H550" s="4"/>
      <c r="I550" s="4"/>
      <c r="J550">
        <f t="shared" si="27"/>
        <v>0</v>
      </c>
    </row>
    <row r="551" spans="1:10" x14ac:dyDescent="0.3">
      <c r="A551" s="4"/>
      <c r="B551" s="4"/>
      <c r="C551" s="5"/>
      <c r="D551" s="6" t="str">
        <f>IF(B551="","",IFERROR(IF(VLOOKUP(B551,Configuración!$A$6:$B$15,2,FALSE)="","",VLOOKUP(B551,Configuración!$A$6:$B$15,2,FALSE)),""))</f>
        <v/>
      </c>
      <c r="E551" s="7" t="str">
        <f t="shared" si="28"/>
        <v/>
      </c>
      <c r="F551" s="8" t="str">
        <f t="shared" ca="1" si="26"/>
        <v/>
      </c>
      <c r="G551" s="6" t="str">
        <f>IF(A551="","",IF(E551="","Sin caducidad",IF(F551&lt;0,"Caducado",IF(F551&lt;=Configuración!$B$2,"Por caducar","Vigente"))))</f>
        <v/>
      </c>
      <c r="H551" s="4"/>
      <c r="I551" s="4"/>
      <c r="J551">
        <f t="shared" si="27"/>
        <v>0</v>
      </c>
    </row>
    <row r="552" spans="1:10" x14ac:dyDescent="0.3">
      <c r="A552" s="4"/>
      <c r="B552" s="4"/>
      <c r="C552" s="5"/>
      <c r="D552" s="6" t="str">
        <f>IF(B552="","",IFERROR(IF(VLOOKUP(B552,Configuración!$A$6:$B$15,2,FALSE)="","",VLOOKUP(B552,Configuración!$A$6:$B$15,2,FALSE)),""))</f>
        <v/>
      </c>
      <c r="E552" s="7" t="str">
        <f t="shared" si="28"/>
        <v/>
      </c>
      <c r="F552" s="8" t="str">
        <f t="shared" ca="1" si="26"/>
        <v/>
      </c>
      <c r="G552" s="6" t="str">
        <f>IF(A552="","",IF(E552="","Sin caducidad",IF(F552&lt;0,"Caducado",IF(F552&lt;=Configuración!$B$2,"Por caducar","Vigente"))))</f>
        <v/>
      </c>
      <c r="H552" s="4"/>
      <c r="I552" s="4"/>
      <c r="J552">
        <f t="shared" si="27"/>
        <v>0</v>
      </c>
    </row>
    <row r="553" spans="1:10" x14ac:dyDescent="0.3">
      <c r="A553" s="4"/>
      <c r="B553" s="4"/>
      <c r="C553" s="5"/>
      <c r="D553" s="6" t="str">
        <f>IF(B553="","",IFERROR(IF(VLOOKUP(B553,Configuración!$A$6:$B$15,2,FALSE)="","",VLOOKUP(B553,Configuración!$A$6:$B$15,2,FALSE)),""))</f>
        <v/>
      </c>
      <c r="E553" s="7" t="str">
        <f t="shared" si="28"/>
        <v/>
      </c>
      <c r="F553" s="8" t="str">
        <f t="shared" ca="1" si="26"/>
        <v/>
      </c>
      <c r="G553" s="6" t="str">
        <f>IF(A553="","",IF(E553="","Sin caducidad",IF(F553&lt;0,"Caducado",IF(F553&lt;=Configuración!$B$2,"Por caducar","Vigente"))))</f>
        <v/>
      </c>
      <c r="H553" s="4"/>
      <c r="I553" s="4"/>
      <c r="J553">
        <f t="shared" si="27"/>
        <v>0</v>
      </c>
    </row>
    <row r="554" spans="1:10" x14ac:dyDescent="0.3">
      <c r="A554" s="4"/>
      <c r="B554" s="4"/>
      <c r="C554" s="5"/>
      <c r="D554" s="6" t="str">
        <f>IF(B554="","",IFERROR(IF(VLOOKUP(B554,Configuración!$A$6:$B$15,2,FALSE)="","",VLOOKUP(B554,Configuración!$A$6:$B$15,2,FALSE)),""))</f>
        <v/>
      </c>
      <c r="E554" s="7" t="str">
        <f t="shared" si="28"/>
        <v/>
      </c>
      <c r="F554" s="8" t="str">
        <f t="shared" ca="1" si="26"/>
        <v/>
      </c>
      <c r="G554" s="6" t="str">
        <f>IF(A554="","",IF(E554="","Sin caducidad",IF(F554&lt;0,"Caducado",IF(F554&lt;=Configuración!$B$2,"Por caducar","Vigente"))))</f>
        <v/>
      </c>
      <c r="H554" s="4"/>
      <c r="I554" s="4"/>
      <c r="J554">
        <f t="shared" si="27"/>
        <v>0</v>
      </c>
    </row>
    <row r="555" spans="1:10" x14ac:dyDescent="0.3">
      <c r="A555" s="4"/>
      <c r="B555" s="4"/>
      <c r="C555" s="5"/>
      <c r="D555" s="6" t="str">
        <f>IF(B555="","",IFERROR(IF(VLOOKUP(B555,Configuración!$A$6:$B$15,2,FALSE)="","",VLOOKUP(B555,Configuración!$A$6:$B$15,2,FALSE)),""))</f>
        <v/>
      </c>
      <c r="E555" s="7" t="str">
        <f t="shared" si="28"/>
        <v/>
      </c>
      <c r="F555" s="8" t="str">
        <f t="shared" ca="1" si="26"/>
        <v/>
      </c>
      <c r="G555" s="6" t="str">
        <f>IF(A555="","",IF(E555="","Sin caducidad",IF(F555&lt;0,"Caducado",IF(F555&lt;=Configuración!$B$2,"Por caducar","Vigente"))))</f>
        <v/>
      </c>
      <c r="H555" s="4"/>
      <c r="I555" s="4"/>
      <c r="J555">
        <f t="shared" si="27"/>
        <v>0</v>
      </c>
    </row>
    <row r="556" spans="1:10" x14ac:dyDescent="0.3">
      <c r="A556" s="4"/>
      <c r="B556" s="4"/>
      <c r="C556" s="5"/>
      <c r="D556" s="6" t="str">
        <f>IF(B556="","",IFERROR(IF(VLOOKUP(B556,Configuración!$A$6:$B$15,2,FALSE)="","",VLOOKUP(B556,Configuración!$A$6:$B$15,2,FALSE)),""))</f>
        <v/>
      </c>
      <c r="E556" s="7" t="str">
        <f t="shared" si="28"/>
        <v/>
      </c>
      <c r="F556" s="8" t="str">
        <f t="shared" ca="1" si="26"/>
        <v/>
      </c>
      <c r="G556" s="6" t="str">
        <f>IF(A556="","",IF(E556="","Sin caducidad",IF(F556&lt;0,"Caducado",IF(F556&lt;=Configuración!$B$2,"Por caducar","Vigente"))))</f>
        <v/>
      </c>
      <c r="H556" s="4"/>
      <c r="I556" s="4"/>
      <c r="J556">
        <f t="shared" si="27"/>
        <v>0</v>
      </c>
    </row>
    <row r="557" spans="1:10" x14ac:dyDescent="0.3">
      <c r="A557" s="4"/>
      <c r="B557" s="4"/>
      <c r="C557" s="5"/>
      <c r="D557" s="6" t="str">
        <f>IF(B557="","",IFERROR(IF(VLOOKUP(B557,Configuración!$A$6:$B$15,2,FALSE)="","",VLOOKUP(B557,Configuración!$A$6:$B$15,2,FALSE)),""))</f>
        <v/>
      </c>
      <c r="E557" s="7" t="str">
        <f t="shared" si="28"/>
        <v/>
      </c>
      <c r="F557" s="8" t="str">
        <f t="shared" ca="1" si="26"/>
        <v/>
      </c>
      <c r="G557" s="6" t="str">
        <f>IF(A557="","",IF(E557="","Sin caducidad",IF(F557&lt;0,"Caducado",IF(F557&lt;=Configuración!$B$2,"Por caducar","Vigente"))))</f>
        <v/>
      </c>
      <c r="H557" s="4"/>
      <c r="I557" s="4"/>
      <c r="J557">
        <f t="shared" si="27"/>
        <v>0</v>
      </c>
    </row>
    <row r="558" spans="1:10" x14ac:dyDescent="0.3">
      <c r="A558" s="4"/>
      <c r="B558" s="4"/>
      <c r="C558" s="5"/>
      <c r="D558" s="6" t="str">
        <f>IF(B558="","",IFERROR(IF(VLOOKUP(B558,Configuración!$A$6:$B$15,2,FALSE)="","",VLOOKUP(B558,Configuración!$A$6:$B$15,2,FALSE)),""))</f>
        <v/>
      </c>
      <c r="E558" s="7" t="str">
        <f t="shared" si="28"/>
        <v/>
      </c>
      <c r="F558" s="8" t="str">
        <f t="shared" ca="1" si="26"/>
        <v/>
      </c>
      <c r="G558" s="6" t="str">
        <f>IF(A558="","",IF(E558="","Sin caducidad",IF(F558&lt;0,"Caducado",IF(F558&lt;=Configuración!$B$2,"Por caducar","Vigente"))))</f>
        <v/>
      </c>
      <c r="H558" s="4"/>
      <c r="I558" s="4"/>
      <c r="J558">
        <f t="shared" si="27"/>
        <v>0</v>
      </c>
    </row>
    <row r="559" spans="1:10" x14ac:dyDescent="0.3">
      <c r="A559" s="4"/>
      <c r="B559" s="4"/>
      <c r="C559" s="5"/>
      <c r="D559" s="6" t="str">
        <f>IF(B559="","",IFERROR(IF(VLOOKUP(B559,Configuración!$A$6:$B$15,2,FALSE)="","",VLOOKUP(B559,Configuración!$A$6:$B$15,2,FALSE)),""))</f>
        <v/>
      </c>
      <c r="E559" s="7" t="str">
        <f t="shared" si="28"/>
        <v/>
      </c>
      <c r="F559" s="8" t="str">
        <f t="shared" ca="1" si="26"/>
        <v/>
      </c>
      <c r="G559" s="6" t="str">
        <f>IF(A559="","",IF(E559="","Sin caducidad",IF(F559&lt;0,"Caducado",IF(F559&lt;=Configuración!$B$2,"Por caducar","Vigente"))))</f>
        <v/>
      </c>
      <c r="H559" s="4"/>
      <c r="I559" s="4"/>
      <c r="J559">
        <f t="shared" si="27"/>
        <v>0</v>
      </c>
    </row>
    <row r="560" spans="1:10" x14ac:dyDescent="0.3">
      <c r="A560" s="4"/>
      <c r="B560" s="4"/>
      <c r="C560" s="5"/>
      <c r="D560" s="6" t="str">
        <f>IF(B560="","",IFERROR(IF(VLOOKUP(B560,Configuración!$A$6:$B$15,2,FALSE)="","",VLOOKUP(B560,Configuración!$A$6:$B$15,2,FALSE)),""))</f>
        <v/>
      </c>
      <c r="E560" s="7" t="str">
        <f t="shared" si="28"/>
        <v/>
      </c>
      <c r="F560" s="8" t="str">
        <f t="shared" ca="1" si="26"/>
        <v/>
      </c>
      <c r="G560" s="6" t="str">
        <f>IF(A560="","",IF(E560="","Sin caducidad",IF(F560&lt;0,"Caducado",IF(F560&lt;=Configuración!$B$2,"Por caducar","Vigente"))))</f>
        <v/>
      </c>
      <c r="H560" s="4"/>
      <c r="I560" s="4"/>
      <c r="J560">
        <f t="shared" si="27"/>
        <v>0</v>
      </c>
    </row>
    <row r="561" spans="1:10" x14ac:dyDescent="0.3">
      <c r="A561" s="4"/>
      <c r="B561" s="4"/>
      <c r="C561" s="5"/>
      <c r="D561" s="6" t="str">
        <f>IF(B561="","",IFERROR(IF(VLOOKUP(B561,Configuración!$A$6:$B$15,2,FALSE)="","",VLOOKUP(B561,Configuración!$A$6:$B$15,2,FALSE)),""))</f>
        <v/>
      </c>
      <c r="E561" s="7" t="str">
        <f t="shared" si="28"/>
        <v/>
      </c>
      <c r="F561" s="8" t="str">
        <f t="shared" ca="1" si="26"/>
        <v/>
      </c>
      <c r="G561" s="6" t="str">
        <f>IF(A561="","",IF(E561="","Sin caducidad",IF(F561&lt;0,"Caducado",IF(F561&lt;=Configuración!$B$2,"Por caducar","Vigente"))))</f>
        <v/>
      </c>
      <c r="H561" s="4"/>
      <c r="I561" s="4"/>
      <c r="J561">
        <f t="shared" si="27"/>
        <v>0</v>
      </c>
    </row>
    <row r="562" spans="1:10" x14ac:dyDescent="0.3">
      <c r="A562" s="4"/>
      <c r="B562" s="4"/>
      <c r="C562" s="5"/>
      <c r="D562" s="6" t="str">
        <f>IF(B562="","",IFERROR(IF(VLOOKUP(B562,Configuración!$A$6:$B$15,2,FALSE)="","",VLOOKUP(B562,Configuración!$A$6:$B$15,2,FALSE)),""))</f>
        <v/>
      </c>
      <c r="E562" s="7" t="str">
        <f t="shared" si="28"/>
        <v/>
      </c>
      <c r="F562" s="8" t="str">
        <f t="shared" ca="1" si="26"/>
        <v/>
      </c>
      <c r="G562" s="6" t="str">
        <f>IF(A562="","",IF(E562="","Sin caducidad",IF(F562&lt;0,"Caducado",IF(F562&lt;=Configuración!$B$2,"Por caducar","Vigente"))))</f>
        <v/>
      </c>
      <c r="H562" s="4"/>
      <c r="I562" s="4"/>
      <c r="J562">
        <f t="shared" si="27"/>
        <v>0</v>
      </c>
    </row>
    <row r="563" spans="1:10" x14ac:dyDescent="0.3">
      <c r="A563" s="4"/>
      <c r="B563" s="4"/>
      <c r="C563" s="5"/>
      <c r="D563" s="6" t="str">
        <f>IF(B563="","",IFERROR(IF(VLOOKUP(B563,Configuración!$A$6:$B$15,2,FALSE)="","",VLOOKUP(B563,Configuración!$A$6:$B$15,2,FALSE)),""))</f>
        <v/>
      </c>
      <c r="E563" s="7" t="str">
        <f t="shared" si="28"/>
        <v/>
      </c>
      <c r="F563" s="8" t="str">
        <f t="shared" ca="1" si="26"/>
        <v/>
      </c>
      <c r="G563" s="6" t="str">
        <f>IF(A563="","",IF(E563="","Sin caducidad",IF(F563&lt;0,"Caducado",IF(F563&lt;=Configuración!$B$2,"Por caducar","Vigente"))))</f>
        <v/>
      </c>
      <c r="H563" s="4"/>
      <c r="I563" s="4"/>
      <c r="J563">
        <f t="shared" si="27"/>
        <v>0</v>
      </c>
    </row>
    <row r="564" spans="1:10" x14ac:dyDescent="0.3">
      <c r="A564" s="4"/>
      <c r="B564" s="4"/>
      <c r="C564" s="5"/>
      <c r="D564" s="6" t="str">
        <f>IF(B564="","",IFERROR(IF(VLOOKUP(B564,Configuración!$A$6:$B$15,2,FALSE)="","",VLOOKUP(B564,Configuración!$A$6:$B$15,2,FALSE)),""))</f>
        <v/>
      </c>
      <c r="E564" s="7" t="str">
        <f t="shared" si="28"/>
        <v/>
      </c>
      <c r="F564" s="8" t="str">
        <f t="shared" ca="1" si="26"/>
        <v/>
      </c>
      <c r="G564" s="6" t="str">
        <f>IF(A564="","",IF(E564="","Sin caducidad",IF(F564&lt;0,"Caducado",IF(F564&lt;=Configuración!$B$2,"Por caducar","Vigente"))))</f>
        <v/>
      </c>
      <c r="H564" s="4"/>
      <c r="I564" s="4"/>
      <c r="J564">
        <f t="shared" si="27"/>
        <v>0</v>
      </c>
    </row>
    <row r="565" spans="1:10" x14ac:dyDescent="0.3">
      <c r="A565" s="4"/>
      <c r="B565" s="4"/>
      <c r="C565" s="5"/>
      <c r="D565" s="6" t="str">
        <f>IF(B565="","",IFERROR(IF(VLOOKUP(B565,Configuración!$A$6:$B$15,2,FALSE)="","",VLOOKUP(B565,Configuración!$A$6:$B$15,2,FALSE)),""))</f>
        <v/>
      </c>
      <c r="E565" s="7" t="str">
        <f t="shared" si="28"/>
        <v/>
      </c>
      <c r="F565" s="8" t="str">
        <f t="shared" ca="1" si="26"/>
        <v/>
      </c>
      <c r="G565" s="6" t="str">
        <f>IF(A565="","",IF(E565="","Sin caducidad",IF(F565&lt;0,"Caducado",IF(F565&lt;=Configuración!$B$2,"Por caducar","Vigente"))))</f>
        <v/>
      </c>
      <c r="H565" s="4"/>
      <c r="I565" s="4"/>
      <c r="J565">
        <f t="shared" si="27"/>
        <v>0</v>
      </c>
    </row>
    <row r="566" spans="1:10" x14ac:dyDescent="0.3">
      <c r="A566" s="4"/>
      <c r="B566" s="4"/>
      <c r="C566" s="5"/>
      <c r="D566" s="6" t="str">
        <f>IF(B566="","",IFERROR(IF(VLOOKUP(B566,Configuración!$A$6:$B$15,2,FALSE)="","",VLOOKUP(B566,Configuración!$A$6:$B$15,2,FALSE)),""))</f>
        <v/>
      </c>
      <c r="E566" s="7" t="str">
        <f t="shared" si="28"/>
        <v/>
      </c>
      <c r="F566" s="8" t="str">
        <f t="shared" ca="1" si="26"/>
        <v/>
      </c>
      <c r="G566" s="6" t="str">
        <f>IF(A566="","",IF(E566="","Sin caducidad",IF(F566&lt;0,"Caducado",IF(F566&lt;=Configuración!$B$2,"Por caducar","Vigente"))))</f>
        <v/>
      </c>
      <c r="H566" s="4"/>
      <c r="I566" s="4"/>
      <c r="J566">
        <f t="shared" si="27"/>
        <v>0</v>
      </c>
    </row>
    <row r="567" spans="1:10" x14ac:dyDescent="0.3">
      <c r="A567" s="4"/>
      <c r="B567" s="4"/>
      <c r="C567" s="5"/>
      <c r="D567" s="6" t="str">
        <f>IF(B567="","",IFERROR(IF(VLOOKUP(B567,Configuración!$A$6:$B$15,2,FALSE)="","",VLOOKUP(B567,Configuración!$A$6:$B$15,2,FALSE)),""))</f>
        <v/>
      </c>
      <c r="E567" s="7" t="str">
        <f t="shared" si="28"/>
        <v/>
      </c>
      <c r="F567" s="8" t="str">
        <f t="shared" ca="1" si="26"/>
        <v/>
      </c>
      <c r="G567" s="6" t="str">
        <f>IF(A567="","",IF(E567="","Sin caducidad",IF(F567&lt;0,"Caducado",IF(F567&lt;=Configuración!$B$2,"Por caducar","Vigente"))))</f>
        <v/>
      </c>
      <c r="H567" s="4"/>
      <c r="I567" s="4"/>
      <c r="J567">
        <f t="shared" si="27"/>
        <v>0</v>
      </c>
    </row>
    <row r="568" spans="1:10" x14ac:dyDescent="0.3">
      <c r="A568" s="4"/>
      <c r="B568" s="4"/>
      <c r="C568" s="5"/>
      <c r="D568" s="6" t="str">
        <f>IF(B568="","",IFERROR(IF(VLOOKUP(B568,Configuración!$A$6:$B$15,2,FALSE)="","",VLOOKUP(B568,Configuración!$A$6:$B$15,2,FALSE)),""))</f>
        <v/>
      </c>
      <c r="E568" s="7" t="str">
        <f t="shared" si="28"/>
        <v/>
      </c>
      <c r="F568" s="8" t="str">
        <f t="shared" ca="1" si="26"/>
        <v/>
      </c>
      <c r="G568" s="6" t="str">
        <f>IF(A568="","",IF(E568="","Sin caducidad",IF(F568&lt;0,"Caducado",IF(F568&lt;=Configuración!$B$2,"Por caducar","Vigente"))))</f>
        <v/>
      </c>
      <c r="H568" s="4"/>
      <c r="I568" s="4"/>
      <c r="J568">
        <f t="shared" si="27"/>
        <v>0</v>
      </c>
    </row>
    <row r="569" spans="1:10" x14ac:dyDescent="0.3">
      <c r="A569" s="4"/>
      <c r="B569" s="4"/>
      <c r="C569" s="5"/>
      <c r="D569" s="6" t="str">
        <f>IF(B569="","",IFERROR(IF(VLOOKUP(B569,Configuración!$A$6:$B$15,2,FALSE)="","",VLOOKUP(B569,Configuración!$A$6:$B$15,2,FALSE)),""))</f>
        <v/>
      </c>
      <c r="E569" s="7" t="str">
        <f t="shared" si="28"/>
        <v/>
      </c>
      <c r="F569" s="8" t="str">
        <f t="shared" ca="1" si="26"/>
        <v/>
      </c>
      <c r="G569" s="6" t="str">
        <f>IF(A569="","",IF(E569="","Sin caducidad",IF(F569&lt;0,"Caducado",IF(F569&lt;=Configuración!$B$2,"Por caducar","Vigente"))))</f>
        <v/>
      </c>
      <c r="H569" s="4"/>
      <c r="I569" s="4"/>
      <c r="J569">
        <f t="shared" si="27"/>
        <v>0</v>
      </c>
    </row>
    <row r="570" spans="1:10" x14ac:dyDescent="0.3">
      <c r="A570" s="4"/>
      <c r="B570" s="4"/>
      <c r="C570" s="5"/>
      <c r="D570" s="6" t="str">
        <f>IF(B570="","",IFERROR(IF(VLOOKUP(B570,Configuración!$A$6:$B$15,2,FALSE)="","",VLOOKUP(B570,Configuración!$A$6:$B$15,2,FALSE)),""))</f>
        <v/>
      </c>
      <c r="E570" s="7" t="str">
        <f t="shared" si="28"/>
        <v/>
      </c>
      <c r="F570" s="8" t="str">
        <f t="shared" ca="1" si="26"/>
        <v/>
      </c>
      <c r="G570" s="6" t="str">
        <f>IF(A570="","",IF(E570="","Sin caducidad",IF(F570&lt;0,"Caducado",IF(F570&lt;=Configuración!$B$2,"Por caducar","Vigente"))))</f>
        <v/>
      </c>
      <c r="H570" s="4"/>
      <c r="I570" s="4"/>
      <c r="J570">
        <f t="shared" si="27"/>
        <v>0</v>
      </c>
    </row>
    <row r="571" spans="1:10" x14ac:dyDescent="0.3">
      <c r="A571" s="4"/>
      <c r="B571" s="4"/>
      <c r="C571" s="5"/>
      <c r="D571" s="6" t="str">
        <f>IF(B571="","",IFERROR(IF(VLOOKUP(B571,Configuración!$A$6:$B$15,2,FALSE)="","",VLOOKUP(B571,Configuración!$A$6:$B$15,2,FALSE)),""))</f>
        <v/>
      </c>
      <c r="E571" s="7" t="str">
        <f t="shared" si="28"/>
        <v/>
      </c>
      <c r="F571" s="8" t="str">
        <f t="shared" ca="1" si="26"/>
        <v/>
      </c>
      <c r="G571" s="6" t="str">
        <f>IF(A571="","",IF(E571="","Sin caducidad",IF(F571&lt;0,"Caducado",IF(F571&lt;=Configuración!$B$2,"Por caducar","Vigente"))))</f>
        <v/>
      </c>
      <c r="H571" s="4"/>
      <c r="I571" s="4"/>
      <c r="J571">
        <f t="shared" si="27"/>
        <v>0</v>
      </c>
    </row>
    <row r="572" spans="1:10" x14ac:dyDescent="0.3">
      <c r="A572" s="4"/>
      <c r="B572" s="4"/>
      <c r="C572" s="5"/>
      <c r="D572" s="6" t="str">
        <f>IF(B572="","",IFERROR(IF(VLOOKUP(B572,Configuración!$A$6:$B$15,2,FALSE)="","",VLOOKUP(B572,Configuración!$A$6:$B$15,2,FALSE)),""))</f>
        <v/>
      </c>
      <c r="E572" s="7" t="str">
        <f t="shared" si="28"/>
        <v/>
      </c>
      <c r="F572" s="8" t="str">
        <f t="shared" ca="1" si="26"/>
        <v/>
      </c>
      <c r="G572" s="6" t="str">
        <f>IF(A572="","",IF(E572="","Sin caducidad",IF(F572&lt;0,"Caducado",IF(F572&lt;=Configuración!$B$2,"Por caducar","Vigente"))))</f>
        <v/>
      </c>
      <c r="H572" s="4"/>
      <c r="I572" s="4"/>
      <c r="J572">
        <f t="shared" si="27"/>
        <v>0</v>
      </c>
    </row>
    <row r="573" spans="1:10" x14ac:dyDescent="0.3">
      <c r="A573" s="4"/>
      <c r="B573" s="4"/>
      <c r="C573" s="5"/>
      <c r="D573" s="6" t="str">
        <f>IF(B573="","",IFERROR(IF(VLOOKUP(B573,Configuración!$A$6:$B$15,2,FALSE)="","",VLOOKUP(B573,Configuración!$A$6:$B$15,2,FALSE)),""))</f>
        <v/>
      </c>
      <c r="E573" s="7" t="str">
        <f t="shared" si="28"/>
        <v/>
      </c>
      <c r="F573" s="8" t="str">
        <f t="shared" ca="1" si="26"/>
        <v/>
      </c>
      <c r="G573" s="6" t="str">
        <f>IF(A573="","",IF(E573="","Sin caducidad",IF(F573&lt;0,"Caducado",IF(F573&lt;=Configuración!$B$2,"Por caducar","Vigente"))))</f>
        <v/>
      </c>
      <c r="H573" s="4"/>
      <c r="I573" s="4"/>
      <c r="J573">
        <f t="shared" si="27"/>
        <v>0</v>
      </c>
    </row>
    <row r="574" spans="1:10" x14ac:dyDescent="0.3">
      <c r="A574" s="4"/>
      <c r="B574" s="4"/>
      <c r="C574" s="5"/>
      <c r="D574" s="6" t="str">
        <f>IF(B574="","",IFERROR(IF(VLOOKUP(B574,Configuración!$A$6:$B$15,2,FALSE)="","",VLOOKUP(B574,Configuración!$A$6:$B$15,2,FALSE)),""))</f>
        <v/>
      </c>
      <c r="E574" s="7" t="str">
        <f t="shared" si="28"/>
        <v/>
      </c>
      <c r="F574" s="8" t="str">
        <f t="shared" ca="1" si="26"/>
        <v/>
      </c>
      <c r="G574" s="6" t="str">
        <f>IF(A574="","",IF(E574="","Sin caducidad",IF(F574&lt;0,"Caducado",IF(F574&lt;=Configuración!$B$2,"Por caducar","Vigente"))))</f>
        <v/>
      </c>
      <c r="H574" s="4"/>
      <c r="I574" s="4"/>
      <c r="J574">
        <f t="shared" si="27"/>
        <v>0</v>
      </c>
    </row>
    <row r="575" spans="1:10" x14ac:dyDescent="0.3">
      <c r="A575" s="4"/>
      <c r="B575" s="4"/>
      <c r="C575" s="5"/>
      <c r="D575" s="6" t="str">
        <f>IF(B575="","",IFERROR(IF(VLOOKUP(B575,Configuración!$A$6:$B$15,2,FALSE)="","",VLOOKUP(B575,Configuración!$A$6:$B$15,2,FALSE)),""))</f>
        <v/>
      </c>
      <c r="E575" s="7" t="str">
        <f t="shared" si="28"/>
        <v/>
      </c>
      <c r="F575" s="8" t="str">
        <f t="shared" ca="1" si="26"/>
        <v/>
      </c>
      <c r="G575" s="6" t="str">
        <f>IF(A575="","",IF(E575="","Sin caducidad",IF(F575&lt;0,"Caducado",IF(F575&lt;=Configuración!$B$2,"Por caducar","Vigente"))))</f>
        <v/>
      </c>
      <c r="H575" s="4"/>
      <c r="I575" s="4"/>
      <c r="J575">
        <f t="shared" si="27"/>
        <v>0</v>
      </c>
    </row>
    <row r="576" spans="1:10" x14ac:dyDescent="0.3">
      <c r="A576" s="4"/>
      <c r="B576" s="4"/>
      <c r="C576" s="5"/>
      <c r="D576" s="6" t="str">
        <f>IF(B576="","",IFERROR(IF(VLOOKUP(B576,Configuración!$A$6:$B$15,2,FALSE)="","",VLOOKUP(B576,Configuración!$A$6:$B$15,2,FALSE)),""))</f>
        <v/>
      </c>
      <c r="E576" s="7" t="str">
        <f t="shared" si="28"/>
        <v/>
      </c>
      <c r="F576" s="8" t="str">
        <f t="shared" ca="1" si="26"/>
        <v/>
      </c>
      <c r="G576" s="6" t="str">
        <f>IF(A576="","",IF(E576="","Sin caducidad",IF(F576&lt;0,"Caducado",IF(F576&lt;=Configuración!$B$2,"Por caducar","Vigente"))))</f>
        <v/>
      </c>
      <c r="H576" s="4"/>
      <c r="I576" s="4"/>
      <c r="J576">
        <f t="shared" si="27"/>
        <v>0</v>
      </c>
    </row>
    <row r="577" spans="1:10" x14ac:dyDescent="0.3">
      <c r="A577" s="4"/>
      <c r="B577" s="4"/>
      <c r="C577" s="5"/>
      <c r="D577" s="6" t="str">
        <f>IF(B577="","",IFERROR(IF(VLOOKUP(B577,Configuración!$A$6:$B$15,2,FALSE)="","",VLOOKUP(B577,Configuración!$A$6:$B$15,2,FALSE)),""))</f>
        <v/>
      </c>
      <c r="E577" s="7" t="str">
        <f t="shared" si="28"/>
        <v/>
      </c>
      <c r="F577" s="8" t="str">
        <f t="shared" ca="1" si="26"/>
        <v/>
      </c>
      <c r="G577" s="6" t="str">
        <f>IF(A577="","",IF(E577="","Sin caducidad",IF(F577&lt;0,"Caducado",IF(F577&lt;=Configuración!$B$2,"Por caducar","Vigente"))))</f>
        <v/>
      </c>
      <c r="H577" s="4"/>
      <c r="I577" s="4"/>
      <c r="J577">
        <f t="shared" si="27"/>
        <v>0</v>
      </c>
    </row>
    <row r="578" spans="1:10" x14ac:dyDescent="0.3">
      <c r="A578" s="4"/>
      <c r="B578" s="4"/>
      <c r="C578" s="5"/>
      <c r="D578" s="6" t="str">
        <f>IF(B578="","",IFERROR(IF(VLOOKUP(B578,Configuración!$A$6:$B$15,2,FALSE)="","",VLOOKUP(B578,Configuración!$A$6:$B$15,2,FALSE)),""))</f>
        <v/>
      </c>
      <c r="E578" s="7" t="str">
        <f t="shared" si="28"/>
        <v/>
      </c>
      <c r="F578" s="8" t="str">
        <f t="shared" ref="F578:F641" ca="1" si="29">IF(E578="","",E578-TODAY())</f>
        <v/>
      </c>
      <c r="G578" s="6" t="str">
        <f>IF(A578="","",IF(E578="","Sin caducidad",IF(F578&lt;0,"Caducado",IF(F578&lt;=Configuración!$B$2,"Por caducar","Vigente"))))</f>
        <v/>
      </c>
      <c r="H578" s="4"/>
      <c r="I578" s="4"/>
      <c r="J578">
        <f t="shared" ref="J578:J601" si="30">IF(E578="",0,E578)</f>
        <v>0</v>
      </c>
    </row>
    <row r="579" spans="1:10" x14ac:dyDescent="0.3">
      <c r="A579" s="4"/>
      <c r="B579" s="4"/>
      <c r="C579" s="5"/>
      <c r="D579" s="6" t="str">
        <f>IF(B579="","",IFERROR(IF(VLOOKUP(B579,Configuración!$A$6:$B$15,2,FALSE)="","",VLOOKUP(B579,Configuración!$A$6:$B$15,2,FALSE)),""))</f>
        <v/>
      </c>
      <c r="E579" s="7" t="str">
        <f t="shared" si="28"/>
        <v/>
      </c>
      <c r="F579" s="8" t="str">
        <f t="shared" ca="1" si="29"/>
        <v/>
      </c>
      <c r="G579" s="6" t="str">
        <f>IF(A579="","",IF(E579="","Sin caducidad",IF(F579&lt;0,"Caducado",IF(F579&lt;=Configuración!$B$2,"Por caducar","Vigente"))))</f>
        <v/>
      </c>
      <c r="H579" s="4"/>
      <c r="I579" s="4"/>
      <c r="J579">
        <f t="shared" si="30"/>
        <v>0</v>
      </c>
    </row>
    <row r="580" spans="1:10" x14ac:dyDescent="0.3">
      <c r="A580" s="4"/>
      <c r="B580" s="4"/>
      <c r="C580" s="5"/>
      <c r="D580" s="6" t="str">
        <f>IF(B580="","",IFERROR(IF(VLOOKUP(B580,Configuración!$A$6:$B$15,2,FALSE)="","",VLOOKUP(B580,Configuración!$A$6:$B$15,2,FALSE)),""))</f>
        <v/>
      </c>
      <c r="E580" s="7" t="str">
        <f t="shared" si="28"/>
        <v/>
      </c>
      <c r="F580" s="8" t="str">
        <f t="shared" ca="1" si="29"/>
        <v/>
      </c>
      <c r="G580" s="6" t="str">
        <f>IF(A580="","",IF(E580="","Sin caducidad",IF(F580&lt;0,"Caducado",IF(F580&lt;=Configuración!$B$2,"Por caducar","Vigente"))))</f>
        <v/>
      </c>
      <c r="H580" s="4"/>
      <c r="I580" s="4"/>
      <c r="J580">
        <f t="shared" si="30"/>
        <v>0</v>
      </c>
    </row>
    <row r="581" spans="1:10" x14ac:dyDescent="0.3">
      <c r="A581" s="4"/>
      <c r="B581" s="4"/>
      <c r="C581" s="5"/>
      <c r="D581" s="6" t="str">
        <f>IF(B581="","",IFERROR(IF(VLOOKUP(B581,Configuración!$A$6:$B$15,2,FALSE)="","",VLOOKUP(B581,Configuración!$A$6:$B$15,2,FALSE)),""))</f>
        <v/>
      </c>
      <c r="E581" s="7" t="str">
        <f t="shared" si="28"/>
        <v/>
      </c>
      <c r="F581" s="8" t="str">
        <f t="shared" ca="1" si="29"/>
        <v/>
      </c>
      <c r="G581" s="6" t="str">
        <f>IF(A581="","",IF(E581="","Sin caducidad",IF(F581&lt;0,"Caducado",IF(F581&lt;=Configuración!$B$2,"Por caducar","Vigente"))))</f>
        <v/>
      </c>
      <c r="H581" s="4"/>
      <c r="I581" s="4"/>
      <c r="J581">
        <f t="shared" si="30"/>
        <v>0</v>
      </c>
    </row>
    <row r="582" spans="1:10" x14ac:dyDescent="0.3">
      <c r="A582" s="4"/>
      <c r="B582" s="4"/>
      <c r="C582" s="5"/>
      <c r="D582" s="6" t="str">
        <f>IF(B582="","",IFERROR(IF(VLOOKUP(B582,Configuración!$A$6:$B$15,2,FALSE)="","",VLOOKUP(B582,Configuración!$A$6:$B$15,2,FALSE)),""))</f>
        <v/>
      </c>
      <c r="E582" s="7" t="str">
        <f t="shared" si="28"/>
        <v/>
      </c>
      <c r="F582" s="8" t="str">
        <f t="shared" ca="1" si="29"/>
        <v/>
      </c>
      <c r="G582" s="6" t="str">
        <f>IF(A582="","",IF(E582="","Sin caducidad",IF(F582&lt;0,"Caducado",IF(F582&lt;=Configuración!$B$2,"Por caducar","Vigente"))))</f>
        <v/>
      </c>
      <c r="H582" s="4"/>
      <c r="I582" s="4"/>
      <c r="J582">
        <f t="shared" si="30"/>
        <v>0</v>
      </c>
    </row>
    <row r="583" spans="1:10" x14ac:dyDescent="0.3">
      <c r="A583" s="4"/>
      <c r="B583" s="4"/>
      <c r="C583" s="5"/>
      <c r="D583" s="6" t="str">
        <f>IF(B583="","",IFERROR(IF(VLOOKUP(B583,Configuración!$A$6:$B$15,2,FALSE)="","",VLOOKUP(B583,Configuración!$A$6:$B$15,2,FALSE)),""))</f>
        <v/>
      </c>
      <c r="E583" s="7" t="str">
        <f t="shared" si="28"/>
        <v/>
      </c>
      <c r="F583" s="8" t="str">
        <f t="shared" ca="1" si="29"/>
        <v/>
      </c>
      <c r="G583" s="6" t="str">
        <f>IF(A583="","",IF(E583="","Sin caducidad",IF(F583&lt;0,"Caducado",IF(F583&lt;=Configuración!$B$2,"Por caducar","Vigente"))))</f>
        <v/>
      </c>
      <c r="H583" s="4"/>
      <c r="I583" s="4"/>
      <c r="J583">
        <f t="shared" si="30"/>
        <v>0</v>
      </c>
    </row>
    <row r="584" spans="1:10" x14ac:dyDescent="0.3">
      <c r="A584" s="4"/>
      <c r="B584" s="4"/>
      <c r="C584" s="5"/>
      <c r="D584" s="6" t="str">
        <f>IF(B584="","",IFERROR(IF(VLOOKUP(B584,Configuración!$A$6:$B$15,2,FALSE)="","",VLOOKUP(B584,Configuración!$A$6:$B$15,2,FALSE)),""))</f>
        <v/>
      </c>
      <c r="E584" s="7" t="str">
        <f t="shared" si="28"/>
        <v/>
      </c>
      <c r="F584" s="8" t="str">
        <f t="shared" ca="1" si="29"/>
        <v/>
      </c>
      <c r="G584" s="6" t="str">
        <f>IF(A584="","",IF(E584="","Sin caducidad",IF(F584&lt;0,"Caducado",IF(F584&lt;=Configuración!$B$2,"Por caducar","Vigente"))))</f>
        <v/>
      </c>
      <c r="H584" s="4"/>
      <c r="I584" s="4"/>
      <c r="J584">
        <f t="shared" si="30"/>
        <v>0</v>
      </c>
    </row>
    <row r="585" spans="1:10" x14ac:dyDescent="0.3">
      <c r="A585" s="4"/>
      <c r="B585" s="4"/>
      <c r="C585" s="5"/>
      <c r="D585" s="6" t="str">
        <f>IF(B585="","",IFERROR(IF(VLOOKUP(B585,Configuración!$A$6:$B$15,2,FALSE)="","",VLOOKUP(B585,Configuración!$A$6:$B$15,2,FALSE)),""))</f>
        <v/>
      </c>
      <c r="E585" s="7" t="str">
        <f t="shared" si="28"/>
        <v/>
      </c>
      <c r="F585" s="8" t="str">
        <f t="shared" ca="1" si="29"/>
        <v/>
      </c>
      <c r="G585" s="6" t="str">
        <f>IF(A585="","",IF(E585="","Sin caducidad",IF(F585&lt;0,"Caducado",IF(F585&lt;=Configuración!$B$2,"Por caducar","Vigente"))))</f>
        <v/>
      </c>
      <c r="H585" s="4"/>
      <c r="I585" s="4"/>
      <c r="J585">
        <f t="shared" si="30"/>
        <v>0</v>
      </c>
    </row>
    <row r="586" spans="1:10" x14ac:dyDescent="0.3">
      <c r="A586" s="4"/>
      <c r="B586" s="4"/>
      <c r="C586" s="5"/>
      <c r="D586" s="6" t="str">
        <f>IF(B586="","",IFERROR(IF(VLOOKUP(B586,Configuración!$A$6:$B$15,2,FALSE)="","",VLOOKUP(B586,Configuración!$A$6:$B$15,2,FALSE)),""))</f>
        <v/>
      </c>
      <c r="E586" s="7" t="str">
        <f t="shared" si="28"/>
        <v/>
      </c>
      <c r="F586" s="8" t="str">
        <f t="shared" ca="1" si="29"/>
        <v/>
      </c>
      <c r="G586" s="6" t="str">
        <f>IF(A586="","",IF(E586="","Sin caducidad",IF(F586&lt;0,"Caducado",IF(F586&lt;=Configuración!$B$2,"Por caducar","Vigente"))))</f>
        <v/>
      </c>
      <c r="H586" s="4"/>
      <c r="I586" s="4"/>
      <c r="J586">
        <f t="shared" si="30"/>
        <v>0</v>
      </c>
    </row>
    <row r="587" spans="1:10" x14ac:dyDescent="0.3">
      <c r="A587" s="4"/>
      <c r="B587" s="4"/>
      <c r="C587" s="5"/>
      <c r="D587" s="6" t="str">
        <f>IF(B587="","",IFERROR(IF(VLOOKUP(B587,Configuración!$A$6:$B$15,2,FALSE)="","",VLOOKUP(B587,Configuración!$A$6:$B$15,2,FALSE)),""))</f>
        <v/>
      </c>
      <c r="E587" s="7" t="str">
        <f t="shared" si="28"/>
        <v/>
      </c>
      <c r="F587" s="8" t="str">
        <f t="shared" ca="1" si="29"/>
        <v/>
      </c>
      <c r="G587" s="6" t="str">
        <f>IF(A587="","",IF(E587="","Sin caducidad",IF(F587&lt;0,"Caducado",IF(F587&lt;=Configuración!$B$2,"Por caducar","Vigente"))))</f>
        <v/>
      </c>
      <c r="H587" s="4"/>
      <c r="I587" s="4"/>
      <c r="J587">
        <f t="shared" si="30"/>
        <v>0</v>
      </c>
    </row>
    <row r="588" spans="1:10" x14ac:dyDescent="0.3">
      <c r="A588" s="4"/>
      <c r="B588" s="4"/>
      <c r="C588" s="5"/>
      <c r="D588" s="6" t="str">
        <f>IF(B588="","",IFERROR(IF(VLOOKUP(B588,Configuración!$A$6:$B$15,2,FALSE)="","",VLOOKUP(B588,Configuración!$A$6:$B$15,2,FALSE)),""))</f>
        <v/>
      </c>
      <c r="E588" s="7" t="str">
        <f t="shared" si="28"/>
        <v/>
      </c>
      <c r="F588" s="8" t="str">
        <f t="shared" ca="1" si="29"/>
        <v/>
      </c>
      <c r="G588" s="6" t="str">
        <f>IF(A588="","",IF(E588="","Sin caducidad",IF(F588&lt;0,"Caducado",IF(F588&lt;=Configuración!$B$2,"Por caducar","Vigente"))))</f>
        <v/>
      </c>
      <c r="H588" s="4"/>
      <c r="I588" s="4"/>
      <c r="J588">
        <f t="shared" si="30"/>
        <v>0</v>
      </c>
    </row>
    <row r="589" spans="1:10" x14ac:dyDescent="0.3">
      <c r="A589" s="4"/>
      <c r="B589" s="4"/>
      <c r="C589" s="5"/>
      <c r="D589" s="6" t="str">
        <f>IF(B589="","",IFERROR(IF(VLOOKUP(B589,Configuración!$A$6:$B$15,2,FALSE)="","",VLOOKUP(B589,Configuración!$A$6:$B$15,2,FALSE)),""))</f>
        <v/>
      </c>
      <c r="E589" s="7" t="str">
        <f t="shared" si="28"/>
        <v/>
      </c>
      <c r="F589" s="8" t="str">
        <f t="shared" ca="1" si="29"/>
        <v/>
      </c>
      <c r="G589" s="6" t="str">
        <f>IF(A589="","",IF(E589="","Sin caducidad",IF(F589&lt;0,"Caducado",IF(F589&lt;=Configuración!$B$2,"Por caducar","Vigente"))))</f>
        <v/>
      </c>
      <c r="H589" s="4"/>
      <c r="I589" s="4"/>
      <c r="J589">
        <f t="shared" si="30"/>
        <v>0</v>
      </c>
    </row>
    <row r="590" spans="1:10" x14ac:dyDescent="0.3">
      <c r="A590" s="4"/>
      <c r="B590" s="4"/>
      <c r="C590" s="5"/>
      <c r="D590" s="6" t="str">
        <f>IF(B590="","",IFERROR(IF(VLOOKUP(B590,Configuración!$A$6:$B$15,2,FALSE)="","",VLOOKUP(B590,Configuración!$A$6:$B$15,2,FALSE)),""))</f>
        <v/>
      </c>
      <c r="E590" s="7" t="str">
        <f t="shared" si="28"/>
        <v/>
      </c>
      <c r="F590" s="8" t="str">
        <f t="shared" ca="1" si="29"/>
        <v/>
      </c>
      <c r="G590" s="6" t="str">
        <f>IF(A590="","",IF(E590="","Sin caducidad",IF(F590&lt;0,"Caducado",IF(F590&lt;=Configuración!$B$2,"Por caducar","Vigente"))))</f>
        <v/>
      </c>
      <c r="H590" s="4"/>
      <c r="I590" s="4"/>
      <c r="J590">
        <f t="shared" si="30"/>
        <v>0</v>
      </c>
    </row>
    <row r="591" spans="1:10" x14ac:dyDescent="0.3">
      <c r="A591" s="4"/>
      <c r="B591" s="4"/>
      <c r="C591" s="5"/>
      <c r="D591" s="6" t="str">
        <f>IF(B591="","",IFERROR(IF(VLOOKUP(B591,Configuración!$A$6:$B$15,2,FALSE)="","",VLOOKUP(B591,Configuración!$A$6:$B$15,2,FALSE)),""))</f>
        <v/>
      </c>
      <c r="E591" s="7" t="str">
        <f t="shared" si="28"/>
        <v/>
      </c>
      <c r="F591" s="8" t="str">
        <f t="shared" ca="1" si="29"/>
        <v/>
      </c>
      <c r="G591" s="6" t="str">
        <f>IF(A591="","",IF(E591="","Sin caducidad",IF(F591&lt;0,"Caducado",IF(F591&lt;=Configuración!$B$2,"Por caducar","Vigente"))))</f>
        <v/>
      </c>
      <c r="H591" s="4"/>
      <c r="I591" s="4"/>
      <c r="J591">
        <f t="shared" si="30"/>
        <v>0</v>
      </c>
    </row>
    <row r="592" spans="1:10" x14ac:dyDescent="0.3">
      <c r="A592" s="4"/>
      <c r="B592" s="4"/>
      <c r="C592" s="5"/>
      <c r="D592" s="6" t="str">
        <f>IF(B592="","",IFERROR(IF(VLOOKUP(B592,Configuración!$A$6:$B$15,2,FALSE)="","",VLOOKUP(B592,Configuración!$A$6:$B$15,2,FALSE)),""))</f>
        <v/>
      </c>
      <c r="E592" s="7" t="str">
        <f t="shared" si="28"/>
        <v/>
      </c>
      <c r="F592" s="8" t="str">
        <f t="shared" ca="1" si="29"/>
        <v/>
      </c>
      <c r="G592" s="6" t="str">
        <f>IF(A592="","",IF(E592="","Sin caducidad",IF(F592&lt;0,"Caducado",IF(F592&lt;=Configuración!$B$2,"Por caducar","Vigente"))))</f>
        <v/>
      </c>
      <c r="H592" s="4"/>
      <c r="I592" s="4"/>
      <c r="J592">
        <f t="shared" si="30"/>
        <v>0</v>
      </c>
    </row>
    <row r="593" spans="1:10" x14ac:dyDescent="0.3">
      <c r="A593" s="4"/>
      <c r="B593" s="4"/>
      <c r="C593" s="5"/>
      <c r="D593" s="6" t="str">
        <f>IF(B593="","",IFERROR(IF(VLOOKUP(B593,Configuración!$A$6:$B$15,2,FALSE)="","",VLOOKUP(B593,Configuración!$A$6:$B$15,2,FALSE)),""))</f>
        <v/>
      </c>
      <c r="E593" s="7" t="str">
        <f t="shared" si="28"/>
        <v/>
      </c>
      <c r="F593" s="8" t="str">
        <f t="shared" ca="1" si="29"/>
        <v/>
      </c>
      <c r="G593" s="6" t="str">
        <f>IF(A593="","",IF(E593="","Sin caducidad",IF(F593&lt;0,"Caducado",IF(F593&lt;=Configuración!$B$2,"Por caducar","Vigente"))))</f>
        <v/>
      </c>
      <c r="H593" s="4"/>
      <c r="I593" s="4"/>
      <c r="J593">
        <f t="shared" si="30"/>
        <v>0</v>
      </c>
    </row>
    <row r="594" spans="1:10" x14ac:dyDescent="0.3">
      <c r="A594" s="4"/>
      <c r="B594" s="4"/>
      <c r="C594" s="5"/>
      <c r="D594" s="6" t="str">
        <f>IF(B594="","",IFERROR(IF(VLOOKUP(B594,Configuración!$A$6:$B$15,2,FALSE)="","",VLOOKUP(B594,Configuración!$A$6:$B$15,2,FALSE)),""))</f>
        <v/>
      </c>
      <c r="E594" s="7" t="str">
        <f t="shared" si="28"/>
        <v/>
      </c>
      <c r="F594" s="8" t="str">
        <f t="shared" ca="1" si="29"/>
        <v/>
      </c>
      <c r="G594" s="6" t="str">
        <f>IF(A594="","",IF(E594="","Sin caducidad",IF(F594&lt;0,"Caducado",IF(F594&lt;=Configuración!$B$2,"Por caducar","Vigente"))))</f>
        <v/>
      </c>
      <c r="H594" s="4"/>
      <c r="I594" s="4"/>
      <c r="J594">
        <f t="shared" si="30"/>
        <v>0</v>
      </c>
    </row>
    <row r="595" spans="1:10" x14ac:dyDescent="0.3">
      <c r="A595" s="4"/>
      <c r="B595" s="4"/>
      <c r="C595" s="5"/>
      <c r="D595" s="6" t="str">
        <f>IF(B595="","",IFERROR(IF(VLOOKUP(B595,Configuración!$A$6:$B$15,2,FALSE)="","",VLOOKUP(B595,Configuración!$A$6:$B$15,2,FALSE)),""))</f>
        <v/>
      </c>
      <c r="E595" s="7" t="str">
        <f t="shared" si="28"/>
        <v/>
      </c>
      <c r="F595" s="8" t="str">
        <f t="shared" ca="1" si="29"/>
        <v/>
      </c>
      <c r="G595" s="6" t="str">
        <f>IF(A595="","",IF(E595="","Sin caducidad",IF(F595&lt;0,"Caducado",IF(F595&lt;=Configuración!$B$2,"Por caducar","Vigente"))))</f>
        <v/>
      </c>
      <c r="H595" s="4"/>
      <c r="I595" s="4"/>
      <c r="J595">
        <f t="shared" si="30"/>
        <v>0</v>
      </c>
    </row>
    <row r="596" spans="1:10" x14ac:dyDescent="0.3">
      <c r="A596" s="4"/>
      <c r="B596" s="4"/>
      <c r="C596" s="5"/>
      <c r="D596" s="6" t="str">
        <f>IF(B596="","",IFERROR(IF(VLOOKUP(B596,Configuración!$A$6:$B$15,2,FALSE)="","",VLOOKUP(B596,Configuración!$A$6:$B$15,2,FALSE)),""))</f>
        <v/>
      </c>
      <c r="E596" s="7" t="str">
        <f t="shared" si="28"/>
        <v/>
      </c>
      <c r="F596" s="8" t="str">
        <f t="shared" ca="1" si="29"/>
        <v/>
      </c>
      <c r="G596" s="6" t="str">
        <f>IF(A596="","",IF(E596="","Sin caducidad",IF(F596&lt;0,"Caducado",IF(F596&lt;=Configuración!$B$2,"Por caducar","Vigente"))))</f>
        <v/>
      </c>
      <c r="H596" s="4"/>
      <c r="I596" s="4"/>
      <c r="J596">
        <f t="shared" si="30"/>
        <v>0</v>
      </c>
    </row>
    <row r="597" spans="1:10" x14ac:dyDescent="0.3">
      <c r="A597" s="4"/>
      <c r="B597" s="4"/>
      <c r="C597" s="5"/>
      <c r="D597" s="6" t="str">
        <f>IF(B597="","",IFERROR(IF(VLOOKUP(B597,Configuración!$A$6:$B$15,2,FALSE)="","",VLOOKUP(B597,Configuración!$A$6:$B$15,2,FALSE)),""))</f>
        <v/>
      </c>
      <c r="E597" s="7" t="str">
        <f t="shared" si="28"/>
        <v/>
      </c>
      <c r="F597" s="8" t="str">
        <f t="shared" ca="1" si="29"/>
        <v/>
      </c>
      <c r="G597" s="6" t="str">
        <f>IF(A597="","",IF(E597="","Sin caducidad",IF(F597&lt;0,"Caducado",IF(F597&lt;=Configuración!$B$2,"Por caducar","Vigente"))))</f>
        <v/>
      </c>
      <c r="H597" s="4"/>
      <c r="I597" s="4"/>
      <c r="J597">
        <f t="shared" si="30"/>
        <v>0</v>
      </c>
    </row>
    <row r="598" spans="1:10" x14ac:dyDescent="0.3">
      <c r="A598" s="4"/>
      <c r="B598" s="4"/>
      <c r="C598" s="5"/>
      <c r="D598" s="6" t="str">
        <f>IF(B598="","",IFERROR(IF(VLOOKUP(B598,Configuración!$A$6:$B$15,2,FALSE)="","",VLOOKUP(B598,Configuración!$A$6:$B$15,2,FALSE)),""))</f>
        <v/>
      </c>
      <c r="E598" s="7" t="str">
        <f t="shared" si="28"/>
        <v/>
      </c>
      <c r="F598" s="8" t="str">
        <f t="shared" ca="1" si="29"/>
        <v/>
      </c>
      <c r="G598" s="6" t="str">
        <f>IF(A598="","",IF(E598="","Sin caducidad",IF(F598&lt;0,"Caducado",IF(F598&lt;=Configuración!$B$2,"Por caducar","Vigente"))))</f>
        <v/>
      </c>
      <c r="H598" s="4"/>
      <c r="I598" s="4"/>
      <c r="J598">
        <f t="shared" si="30"/>
        <v>0</v>
      </c>
    </row>
    <row r="599" spans="1:10" x14ac:dyDescent="0.3">
      <c r="A599" s="4"/>
      <c r="B599" s="4"/>
      <c r="C599" s="5"/>
      <c r="D599" s="6" t="str">
        <f>IF(B599="","",IFERROR(IF(VLOOKUP(B599,Configuración!$A$6:$B$15,2,FALSE)="","",VLOOKUP(B599,Configuración!$A$6:$B$15,2,FALSE)),""))</f>
        <v/>
      </c>
      <c r="E599" s="7" t="str">
        <f t="shared" si="28"/>
        <v/>
      </c>
      <c r="F599" s="8" t="str">
        <f t="shared" ca="1" si="29"/>
        <v/>
      </c>
      <c r="G599" s="6" t="str">
        <f>IF(A599="","",IF(E599="","Sin caducidad",IF(F599&lt;0,"Caducado",IF(F599&lt;=Configuración!$B$2,"Por caducar","Vigente"))))</f>
        <v/>
      </c>
      <c r="H599" s="4"/>
      <c r="I599" s="4"/>
      <c r="J599">
        <f t="shared" si="30"/>
        <v>0</v>
      </c>
    </row>
    <row r="600" spans="1:10" x14ac:dyDescent="0.3">
      <c r="A600" s="4"/>
      <c r="B600" s="4"/>
      <c r="C600" s="5"/>
      <c r="D600" s="6" t="str">
        <f>IF(B600="","",IFERROR(IF(VLOOKUP(B600,Configuración!$A$6:$B$15,2,FALSE)="","",VLOOKUP(B600,Configuración!$A$6:$B$15,2,FALSE)),""))</f>
        <v/>
      </c>
      <c r="E600" s="7" t="str">
        <f t="shared" si="28"/>
        <v/>
      </c>
      <c r="F600" s="8" t="str">
        <f t="shared" ca="1" si="29"/>
        <v/>
      </c>
      <c r="G600" s="6" t="str">
        <f>IF(A600="","",IF(E600="","Sin caducidad",IF(F600&lt;0,"Caducado",IF(F600&lt;=Configuración!$B$2,"Por caducar","Vigente"))))</f>
        <v/>
      </c>
      <c r="H600" s="4"/>
      <c r="I600" s="4"/>
      <c r="J600">
        <f t="shared" si="30"/>
        <v>0</v>
      </c>
    </row>
    <row r="601" spans="1:10" x14ac:dyDescent="0.3">
      <c r="A601" s="4"/>
      <c r="B601" s="4"/>
      <c r="C601" s="5"/>
      <c r="D601" s="6" t="str">
        <f>IF(B601="","",IFERROR(IF(VLOOKUP(B601,Configuración!$A$6:$B$15,2,FALSE)="","",VLOOKUP(B601,Configuración!$A$6:$B$15,2,FALSE)),""))</f>
        <v/>
      </c>
      <c r="E601" s="7" t="str">
        <f t="shared" si="28"/>
        <v/>
      </c>
      <c r="F601" s="8" t="str">
        <f t="shared" ca="1" si="29"/>
        <v/>
      </c>
      <c r="G601" s="6" t="str">
        <f>IF(A601="","",IF(E601="","Sin caducidad",IF(F601&lt;0,"Caducado",IF(F601&lt;=Configuración!$B$2,"Por caducar","Vigente"))))</f>
        <v/>
      </c>
      <c r="H601" s="4"/>
      <c r="I601" s="4"/>
      <c r="J601">
        <f t="shared" si="30"/>
        <v>0</v>
      </c>
    </row>
  </sheetData>
  <autoFilter ref="A1:I1" xr:uid="{00000000-0009-0000-0000-000001000000}"/>
  <conditionalFormatting sqref="G2:G601">
    <cfRule type="cellIs" dxfId="20" priority="1" operator="equal">
      <formula>"Vigente"</formula>
    </cfRule>
    <cfRule type="cellIs" dxfId="19" priority="2" operator="equal">
      <formula>"Por caducar"</formula>
    </cfRule>
    <cfRule type="cellIs" dxfId="18" priority="3" operator="equal">
      <formula>"Caducado"</formula>
    </cfRule>
    <cfRule type="cellIs" dxfId="17" priority="4" operator="equal">
      <formula>"Sin caducidad"</formula>
    </cfRule>
  </conditionalFormatting>
  <pageMargins left="0.7" right="0.7" top="0.75" bottom="0.75" header="0.3" footer="0.3"/>
  <pageSetup paperSize="9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0000000}">
          <x14:formula1>
            <xm:f>Trabajadores!$A$2:$A$121</xm:f>
          </x14:formula1>
          <xm:sqref>A2:A601</xm:sqref>
        </x14:dataValidation>
        <x14:dataValidation type="list" allowBlank="1" showErrorMessage="1" errorTitle="Tipo no reconocido" error="Elige un tipo de la lista (se editan en la hoja Configuración)." xr:uid="{00000000-0002-0000-0100-000001000000}">
          <x14:formula1>
            <xm:f>Configuración!$A$6:$A$15</xm:f>
          </x14:formula1>
          <xm:sqref>B2:B601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26"/>
  <sheetViews>
    <sheetView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32" customWidth="1"/>
    <col min="2" max="11" width="15" customWidth="1"/>
  </cols>
  <sheetData>
    <row r="1" spans="1:11" ht="21" x14ac:dyDescent="0.4">
      <c r="A1" s="9" t="s">
        <v>40</v>
      </c>
    </row>
    <row r="2" spans="1:11" x14ac:dyDescent="0.3">
      <c r="A2" s="10" t="str">
        <f ca="1">"Caducados: "&amp;COUNTIF(Documentos!$G$2:$G$601,"Caducado")&amp;"   ·   Por caducar: "&amp;COUNTIF(Documentos!$G$2:$G$601,"Por caducar")&amp;"   ·   Vigentes: "&amp;COUNTIF(Documentos!$G$2:$G$601,"Vigente")&amp;"      (se rellena solo desde la hoja Documentos)"</f>
        <v>Caducados: 2   ·   Por caducar: 2   ·   Vigentes: 7      (se rellena solo desde la hoja Documentos)</v>
      </c>
    </row>
    <row r="4" spans="1:11" ht="48" customHeight="1" x14ac:dyDescent="0.3">
      <c r="A4" s="1" t="s">
        <v>0</v>
      </c>
      <c r="B4" s="2" t="str">
        <f>IF(Configuración!$A$6="","",Configuración!$A$6)</f>
        <v>Apto médico</v>
      </c>
      <c r="C4" s="2" t="str">
        <f>IF(Configuración!$A$7="","",Configuración!$A$7)</f>
        <v>Formación PRL del puesto (art. 19)</v>
      </c>
      <c r="D4" s="2" t="str">
        <f>IF(Configuración!$A$8="","",Configuración!$A$8)</f>
        <v>Información de riesgos (art. 18)</v>
      </c>
      <c r="E4" s="2" t="str">
        <f>IF(Configuración!$A$9="","",Configuración!$A$9)</f>
        <v>Entrega de EPIs (recibí)</v>
      </c>
      <c r="F4" s="2" t="str">
        <f>IF(Configuración!$A$10="","",Configuración!$A$10)</f>
        <v>DNI / NIE</v>
      </c>
      <c r="G4" s="2" t="str">
        <f>IF(Configuración!$A$11="","",Configuración!$A$11)</f>
        <v>TPC (construcción)</v>
      </c>
      <c r="H4" s="2" t="str">
        <f>IF(Configuración!$A$12="","",Configuración!$A$12)</f>
        <v>Trabajos en altura</v>
      </c>
      <c r="I4" s="2" t="str">
        <f>IF(Configuración!$A$13="","",Configuración!$A$13)</f>
        <v>PEMP / carretillas</v>
      </c>
      <c r="J4" s="2" t="str">
        <f>IF(Configuración!$A$14="","",Configuración!$A$14)</f>
        <v>CAP conductores</v>
      </c>
      <c r="K4" s="2" t="str">
        <f>IF(Configuración!$A$15="","",Configuración!$A$15)</f>
        <v>Permiso de conducir</v>
      </c>
    </row>
    <row r="5" spans="1:11" x14ac:dyDescent="0.3">
      <c r="A5" s="11" t="str">
        <f>IF(Trabajadores!A2="","",Trabajadores!A2)</f>
        <v>Juan García López</v>
      </c>
      <c r="B5" s="12" t="str">
        <f ca="1">IF(OR($A5="",B$4=""),"",IF(COUNTIFS(Documentos!$A$2:$A$601,$A5,Documentos!$B$2:$B$601,B$4)=0,"—",IF(SUMPRODUCT(MAX((Documentos!$A$2:$A$601=$A5)*(Documentos!$B$2:$B$601=B$4)*Documentos!$J$2:$J$601))=0,"OK",IF(SUMPRODUCT(MAX((Documentos!$A$2:$A$601=$A5)*(Documentos!$B$2:$B$601=B$4)*Documentos!$J$2:$J$601))&lt;TODAY(),"CAD",IF(SUMPRODUCT(MAX((Documentos!$A$2:$A$601=$A5)*(Documentos!$B$2:$B$601=B$4)*Documentos!$J$2:$J$601))-TODAY()&lt;=Configuración!$B$2,(SUMPRODUCT(MAX((Documentos!$A$2:$A$601=$A5)*(Documentos!$B$2:$B$601=B$4)*Documentos!$J$2:$J$601))-TODAY())&amp;" d","OK")))))</f>
        <v>OK</v>
      </c>
      <c r="C5" s="12" t="str">
        <f ca="1">IF(OR($A5="",C$4=""),"",IF(COUNTIFS(Documentos!$A$2:$A$601,$A5,Documentos!$B$2:$B$601,C$4)=0,"—",IF(SUMPRODUCT(MAX((Documentos!$A$2:$A$601=$A5)*(Documentos!$B$2:$B$601=C$4)*Documentos!$J$2:$J$601))=0,"OK",IF(SUMPRODUCT(MAX((Documentos!$A$2:$A$601=$A5)*(Documentos!$B$2:$B$601=C$4)*Documentos!$J$2:$J$601))&lt;TODAY(),"CAD",IF(SUMPRODUCT(MAX((Documentos!$A$2:$A$601=$A5)*(Documentos!$B$2:$B$601=C$4)*Documentos!$J$2:$J$601))-TODAY()&lt;=Configuración!$B$2,(SUMPRODUCT(MAX((Documentos!$A$2:$A$601=$A5)*(Documentos!$B$2:$B$601=C$4)*Documentos!$J$2:$J$601))-TODAY())&amp;" d","OK")))))</f>
        <v>OK</v>
      </c>
      <c r="D5" s="12" t="str">
        <f ca="1">IF(OR($A5="",D$4=""),"",IF(COUNTIFS(Documentos!$A$2:$A$601,$A5,Documentos!$B$2:$B$601,D$4)=0,"—",IF(SUMPRODUCT(MAX((Documentos!$A$2:$A$601=$A5)*(Documentos!$B$2:$B$601=D$4)*Documentos!$J$2:$J$601))=0,"OK",IF(SUMPRODUCT(MAX((Documentos!$A$2:$A$601=$A5)*(Documentos!$B$2:$B$601=D$4)*Documentos!$J$2:$J$601))&lt;TODAY(),"CAD",IF(SUMPRODUCT(MAX((Documentos!$A$2:$A$601=$A5)*(Documentos!$B$2:$B$601=D$4)*Documentos!$J$2:$J$601))-TODAY()&lt;=Configuración!$B$2,(SUMPRODUCT(MAX((Documentos!$A$2:$A$601=$A5)*(Documentos!$B$2:$B$601=D$4)*Documentos!$J$2:$J$601))-TODAY())&amp;" d","OK")))))</f>
        <v>OK</v>
      </c>
      <c r="E5" s="12" t="str">
        <f ca="1">IF(OR($A5="",E$4=""),"",IF(COUNTIFS(Documentos!$A$2:$A$601,$A5,Documentos!$B$2:$B$601,E$4)=0,"—",IF(SUMPRODUCT(MAX((Documentos!$A$2:$A$601=$A5)*(Documentos!$B$2:$B$601=E$4)*Documentos!$J$2:$J$601))=0,"OK",IF(SUMPRODUCT(MAX((Documentos!$A$2:$A$601=$A5)*(Documentos!$B$2:$B$601=E$4)*Documentos!$J$2:$J$601))&lt;TODAY(),"CAD",IF(SUMPRODUCT(MAX((Documentos!$A$2:$A$601=$A5)*(Documentos!$B$2:$B$601=E$4)*Documentos!$J$2:$J$601))-TODAY()&lt;=Configuración!$B$2,(SUMPRODUCT(MAX((Documentos!$A$2:$A$601=$A5)*(Documentos!$B$2:$B$601=E$4)*Documentos!$J$2:$J$601))-TODAY())&amp;" d","OK")))))</f>
        <v>OK</v>
      </c>
      <c r="F5" s="12" t="str">
        <f ca="1">IF(OR($A5="",F$4=""),"",IF(COUNTIFS(Documentos!$A$2:$A$601,$A5,Documentos!$B$2:$B$601,F$4)=0,"—",IF(SUMPRODUCT(MAX((Documentos!$A$2:$A$601=$A5)*(Documentos!$B$2:$B$601=F$4)*Documentos!$J$2:$J$601))=0,"OK",IF(SUMPRODUCT(MAX((Documentos!$A$2:$A$601=$A5)*(Documentos!$B$2:$B$601=F$4)*Documentos!$J$2:$J$601))&lt;TODAY(),"CAD",IF(SUMPRODUCT(MAX((Documentos!$A$2:$A$601=$A5)*(Documentos!$B$2:$B$601=F$4)*Documentos!$J$2:$J$601))-TODAY()&lt;=Configuración!$B$2,(SUMPRODUCT(MAX((Documentos!$A$2:$A$601=$A5)*(Documentos!$B$2:$B$601=F$4)*Documentos!$J$2:$J$601))-TODAY())&amp;" d","OK")))))</f>
        <v>OK</v>
      </c>
      <c r="G5" s="12" t="str">
        <f ca="1">IF(OR($A5="",G$4=""),"",IF(COUNTIFS(Documentos!$A$2:$A$601,$A5,Documentos!$B$2:$B$601,G$4)=0,"—",IF(SUMPRODUCT(MAX((Documentos!$A$2:$A$601=$A5)*(Documentos!$B$2:$B$601=G$4)*Documentos!$J$2:$J$601))=0,"OK",IF(SUMPRODUCT(MAX((Documentos!$A$2:$A$601=$A5)*(Documentos!$B$2:$B$601=G$4)*Documentos!$J$2:$J$601))&lt;TODAY(),"CAD",IF(SUMPRODUCT(MAX((Documentos!$A$2:$A$601=$A5)*(Documentos!$B$2:$B$601=G$4)*Documentos!$J$2:$J$601))-TODAY()&lt;=Configuración!$B$2,(SUMPRODUCT(MAX((Documentos!$A$2:$A$601=$A5)*(Documentos!$B$2:$B$601=G$4)*Documentos!$J$2:$J$601))-TODAY())&amp;" d","OK")))))</f>
        <v>36 d</v>
      </c>
      <c r="H5" s="12" t="str">
        <f ca="1">IF(OR($A5="",H$4=""),"",IF(COUNTIFS(Documentos!$A$2:$A$601,$A5,Documentos!$B$2:$B$601,H$4)=0,"—",IF(SUMPRODUCT(MAX((Documentos!$A$2:$A$601=$A5)*(Documentos!$B$2:$B$601=H$4)*Documentos!$J$2:$J$601))=0,"OK",IF(SUMPRODUCT(MAX((Documentos!$A$2:$A$601=$A5)*(Documentos!$B$2:$B$601=H$4)*Documentos!$J$2:$J$601))&lt;TODAY(),"CAD",IF(SUMPRODUCT(MAX((Documentos!$A$2:$A$601=$A5)*(Documentos!$B$2:$B$601=H$4)*Documentos!$J$2:$J$601))-TODAY()&lt;=Configuración!$B$2,(SUMPRODUCT(MAX((Documentos!$A$2:$A$601=$A5)*(Documentos!$B$2:$B$601=H$4)*Documentos!$J$2:$J$601))-TODAY())&amp;" d","OK")))))</f>
        <v>—</v>
      </c>
      <c r="I5" s="12" t="str">
        <f ca="1">IF(OR($A5="",I$4=""),"",IF(COUNTIFS(Documentos!$A$2:$A$601,$A5,Documentos!$B$2:$B$601,I$4)=0,"—",IF(SUMPRODUCT(MAX((Documentos!$A$2:$A$601=$A5)*(Documentos!$B$2:$B$601=I$4)*Documentos!$J$2:$J$601))=0,"OK",IF(SUMPRODUCT(MAX((Documentos!$A$2:$A$601=$A5)*(Documentos!$B$2:$B$601=I$4)*Documentos!$J$2:$J$601))&lt;TODAY(),"CAD",IF(SUMPRODUCT(MAX((Documentos!$A$2:$A$601=$A5)*(Documentos!$B$2:$B$601=I$4)*Documentos!$J$2:$J$601))-TODAY()&lt;=Configuración!$B$2,(SUMPRODUCT(MAX((Documentos!$A$2:$A$601=$A5)*(Documentos!$B$2:$B$601=I$4)*Documentos!$J$2:$J$601))-TODAY())&amp;" d","OK")))))</f>
        <v>—</v>
      </c>
      <c r="J5" s="12" t="str">
        <f ca="1">IF(OR($A5="",J$4=""),"",IF(COUNTIFS(Documentos!$A$2:$A$601,$A5,Documentos!$B$2:$B$601,J$4)=0,"—",IF(SUMPRODUCT(MAX((Documentos!$A$2:$A$601=$A5)*(Documentos!$B$2:$B$601=J$4)*Documentos!$J$2:$J$601))=0,"OK",IF(SUMPRODUCT(MAX((Documentos!$A$2:$A$601=$A5)*(Documentos!$B$2:$B$601=J$4)*Documentos!$J$2:$J$601))&lt;TODAY(),"CAD",IF(SUMPRODUCT(MAX((Documentos!$A$2:$A$601=$A5)*(Documentos!$B$2:$B$601=J$4)*Documentos!$J$2:$J$601))-TODAY()&lt;=Configuración!$B$2,(SUMPRODUCT(MAX((Documentos!$A$2:$A$601=$A5)*(Documentos!$B$2:$B$601=J$4)*Documentos!$J$2:$J$601))-TODAY())&amp;" d","OK")))))</f>
        <v>—</v>
      </c>
      <c r="K5" s="12" t="str">
        <f ca="1">IF(OR($A5="",K$4=""),"",IF(COUNTIFS(Documentos!$A$2:$A$601,$A5,Documentos!$B$2:$B$601,K$4)=0,"—",IF(SUMPRODUCT(MAX((Documentos!$A$2:$A$601=$A5)*(Documentos!$B$2:$B$601=K$4)*Documentos!$J$2:$J$601))=0,"OK",IF(SUMPRODUCT(MAX((Documentos!$A$2:$A$601=$A5)*(Documentos!$B$2:$B$601=K$4)*Documentos!$J$2:$J$601))&lt;TODAY(),"CAD",IF(SUMPRODUCT(MAX((Documentos!$A$2:$A$601=$A5)*(Documentos!$B$2:$B$601=K$4)*Documentos!$J$2:$J$601))-TODAY()&lt;=Configuración!$B$2,(SUMPRODUCT(MAX((Documentos!$A$2:$A$601=$A5)*(Documentos!$B$2:$B$601=K$4)*Documentos!$J$2:$J$601))-TODAY())&amp;" d","OK")))))</f>
        <v>—</v>
      </c>
    </row>
    <row r="6" spans="1:11" x14ac:dyDescent="0.3">
      <c r="A6" s="11" t="str">
        <f>IF(Trabajadores!A3="","",Trabajadores!A3)</f>
        <v>María López Ruiz</v>
      </c>
      <c r="B6" s="12" t="str">
        <f ca="1">IF(OR($A6="",B$4=""),"",IF(COUNTIFS(Documentos!$A$2:$A$601,$A6,Documentos!$B$2:$B$601,B$4)=0,"—",IF(SUMPRODUCT(MAX((Documentos!$A$2:$A$601=$A6)*(Documentos!$B$2:$B$601=B$4)*Documentos!$J$2:$J$601))=0,"OK",IF(SUMPRODUCT(MAX((Documentos!$A$2:$A$601=$A6)*(Documentos!$B$2:$B$601=B$4)*Documentos!$J$2:$J$601))&lt;TODAY(),"CAD",IF(SUMPRODUCT(MAX((Documentos!$A$2:$A$601=$A6)*(Documentos!$B$2:$B$601=B$4)*Documentos!$J$2:$J$601))-TODAY()&lt;=Configuración!$B$2,(SUMPRODUCT(MAX((Documentos!$A$2:$A$601=$A6)*(Documentos!$B$2:$B$601=B$4)*Documentos!$J$2:$J$601))-TODAY())&amp;" d","OK")))))</f>
        <v>CAD</v>
      </c>
      <c r="C6" s="12" t="str">
        <f ca="1">IF(OR($A6="",C$4=""),"",IF(COUNTIFS(Documentos!$A$2:$A$601,$A6,Documentos!$B$2:$B$601,C$4)=0,"—",IF(SUMPRODUCT(MAX((Documentos!$A$2:$A$601=$A6)*(Documentos!$B$2:$B$601=C$4)*Documentos!$J$2:$J$601))=0,"OK",IF(SUMPRODUCT(MAX((Documentos!$A$2:$A$601=$A6)*(Documentos!$B$2:$B$601=C$4)*Documentos!$J$2:$J$601))&lt;TODAY(),"CAD",IF(SUMPRODUCT(MAX((Documentos!$A$2:$A$601=$A6)*(Documentos!$B$2:$B$601=C$4)*Documentos!$J$2:$J$601))-TODAY()&lt;=Configuración!$B$2,(SUMPRODUCT(MAX((Documentos!$A$2:$A$601=$A6)*(Documentos!$B$2:$B$601=C$4)*Documentos!$J$2:$J$601))-TODAY())&amp;" d","OK")))))</f>
        <v>OK</v>
      </c>
      <c r="D6" s="12" t="str">
        <f ca="1">IF(OR($A6="",D$4=""),"",IF(COUNTIFS(Documentos!$A$2:$A$601,$A6,Documentos!$B$2:$B$601,D$4)=0,"—",IF(SUMPRODUCT(MAX((Documentos!$A$2:$A$601=$A6)*(Documentos!$B$2:$B$601=D$4)*Documentos!$J$2:$J$601))=0,"OK",IF(SUMPRODUCT(MAX((Documentos!$A$2:$A$601=$A6)*(Documentos!$B$2:$B$601=D$4)*Documentos!$J$2:$J$601))&lt;TODAY(),"CAD",IF(SUMPRODUCT(MAX((Documentos!$A$2:$A$601=$A6)*(Documentos!$B$2:$B$601=D$4)*Documentos!$J$2:$J$601))-TODAY()&lt;=Configuración!$B$2,(SUMPRODUCT(MAX((Documentos!$A$2:$A$601=$A6)*(Documentos!$B$2:$B$601=D$4)*Documentos!$J$2:$J$601))-TODAY())&amp;" d","OK")))))</f>
        <v>OK</v>
      </c>
      <c r="E6" s="12" t="str">
        <f ca="1">IF(OR($A6="",E$4=""),"",IF(COUNTIFS(Documentos!$A$2:$A$601,$A6,Documentos!$B$2:$B$601,E$4)=0,"—",IF(SUMPRODUCT(MAX((Documentos!$A$2:$A$601=$A6)*(Documentos!$B$2:$B$601=E$4)*Documentos!$J$2:$J$601))=0,"OK",IF(SUMPRODUCT(MAX((Documentos!$A$2:$A$601=$A6)*(Documentos!$B$2:$B$601=E$4)*Documentos!$J$2:$J$601))&lt;TODAY(),"CAD",IF(SUMPRODUCT(MAX((Documentos!$A$2:$A$601=$A6)*(Documentos!$B$2:$B$601=E$4)*Documentos!$J$2:$J$601))-TODAY()&lt;=Configuración!$B$2,(SUMPRODUCT(MAX((Documentos!$A$2:$A$601=$A6)*(Documentos!$B$2:$B$601=E$4)*Documentos!$J$2:$J$601))-TODAY())&amp;" d","OK")))))</f>
        <v>—</v>
      </c>
      <c r="F6" s="12" t="str">
        <f ca="1">IF(OR($A6="",F$4=""),"",IF(COUNTIFS(Documentos!$A$2:$A$601,$A6,Documentos!$B$2:$B$601,F$4)=0,"—",IF(SUMPRODUCT(MAX((Documentos!$A$2:$A$601=$A6)*(Documentos!$B$2:$B$601=F$4)*Documentos!$J$2:$J$601))=0,"OK",IF(SUMPRODUCT(MAX((Documentos!$A$2:$A$601=$A6)*(Documentos!$B$2:$B$601=F$4)*Documentos!$J$2:$J$601))&lt;TODAY(),"CAD",IF(SUMPRODUCT(MAX((Documentos!$A$2:$A$601=$A6)*(Documentos!$B$2:$B$601=F$4)*Documentos!$J$2:$J$601))-TODAY()&lt;=Configuración!$B$2,(SUMPRODUCT(MAX((Documentos!$A$2:$A$601=$A6)*(Documentos!$B$2:$B$601=F$4)*Documentos!$J$2:$J$601))-TODAY())&amp;" d","OK")))))</f>
        <v>—</v>
      </c>
      <c r="G6" s="12" t="str">
        <f ca="1">IF(OR($A6="",G$4=""),"",IF(COUNTIFS(Documentos!$A$2:$A$601,$A6,Documentos!$B$2:$B$601,G$4)=0,"—",IF(SUMPRODUCT(MAX((Documentos!$A$2:$A$601=$A6)*(Documentos!$B$2:$B$601=G$4)*Documentos!$J$2:$J$601))=0,"OK",IF(SUMPRODUCT(MAX((Documentos!$A$2:$A$601=$A6)*(Documentos!$B$2:$B$601=G$4)*Documentos!$J$2:$J$601))&lt;TODAY(),"CAD",IF(SUMPRODUCT(MAX((Documentos!$A$2:$A$601=$A6)*(Documentos!$B$2:$B$601=G$4)*Documentos!$J$2:$J$601))-TODAY()&lt;=Configuración!$B$2,(SUMPRODUCT(MAX((Documentos!$A$2:$A$601=$A6)*(Documentos!$B$2:$B$601=G$4)*Documentos!$J$2:$J$601))-TODAY())&amp;" d","OK")))))</f>
        <v>—</v>
      </c>
      <c r="H6" s="12" t="str">
        <f ca="1">IF(OR($A6="",H$4=""),"",IF(COUNTIFS(Documentos!$A$2:$A$601,$A6,Documentos!$B$2:$B$601,H$4)=0,"—",IF(SUMPRODUCT(MAX((Documentos!$A$2:$A$601=$A6)*(Documentos!$B$2:$B$601=H$4)*Documentos!$J$2:$J$601))=0,"OK",IF(SUMPRODUCT(MAX((Documentos!$A$2:$A$601=$A6)*(Documentos!$B$2:$B$601=H$4)*Documentos!$J$2:$J$601))&lt;TODAY(),"CAD",IF(SUMPRODUCT(MAX((Documentos!$A$2:$A$601=$A6)*(Documentos!$B$2:$B$601=H$4)*Documentos!$J$2:$J$601))-TODAY()&lt;=Configuración!$B$2,(SUMPRODUCT(MAX((Documentos!$A$2:$A$601=$A6)*(Documentos!$B$2:$B$601=H$4)*Documentos!$J$2:$J$601))-TODAY())&amp;" d","OK")))))</f>
        <v>—</v>
      </c>
      <c r="I6" s="12" t="str">
        <f ca="1">IF(OR($A6="",I$4=""),"",IF(COUNTIFS(Documentos!$A$2:$A$601,$A6,Documentos!$B$2:$B$601,I$4)=0,"—",IF(SUMPRODUCT(MAX((Documentos!$A$2:$A$601=$A6)*(Documentos!$B$2:$B$601=I$4)*Documentos!$J$2:$J$601))=0,"OK",IF(SUMPRODUCT(MAX((Documentos!$A$2:$A$601=$A6)*(Documentos!$B$2:$B$601=I$4)*Documentos!$J$2:$J$601))&lt;TODAY(),"CAD",IF(SUMPRODUCT(MAX((Documentos!$A$2:$A$601=$A6)*(Documentos!$B$2:$B$601=I$4)*Documentos!$J$2:$J$601))-TODAY()&lt;=Configuración!$B$2,(SUMPRODUCT(MAX((Documentos!$A$2:$A$601=$A6)*(Documentos!$B$2:$B$601=I$4)*Documentos!$J$2:$J$601))-TODAY())&amp;" d","OK")))))</f>
        <v>—</v>
      </c>
      <c r="J6" s="12" t="str">
        <f ca="1">IF(OR($A6="",J$4=""),"",IF(COUNTIFS(Documentos!$A$2:$A$601,$A6,Documentos!$B$2:$B$601,J$4)=0,"—",IF(SUMPRODUCT(MAX((Documentos!$A$2:$A$601=$A6)*(Documentos!$B$2:$B$601=J$4)*Documentos!$J$2:$J$601))=0,"OK",IF(SUMPRODUCT(MAX((Documentos!$A$2:$A$601=$A6)*(Documentos!$B$2:$B$601=J$4)*Documentos!$J$2:$J$601))&lt;TODAY(),"CAD",IF(SUMPRODUCT(MAX((Documentos!$A$2:$A$601=$A6)*(Documentos!$B$2:$B$601=J$4)*Documentos!$J$2:$J$601))-TODAY()&lt;=Configuración!$B$2,(SUMPRODUCT(MAX((Documentos!$A$2:$A$601=$A6)*(Documentos!$B$2:$B$601=J$4)*Documentos!$J$2:$J$601))-TODAY())&amp;" d","OK")))))</f>
        <v>—</v>
      </c>
      <c r="K6" s="12" t="str">
        <f ca="1">IF(OR($A6="",K$4=""),"",IF(COUNTIFS(Documentos!$A$2:$A$601,$A6,Documentos!$B$2:$B$601,K$4)=0,"—",IF(SUMPRODUCT(MAX((Documentos!$A$2:$A$601=$A6)*(Documentos!$B$2:$B$601=K$4)*Documentos!$J$2:$J$601))=0,"OK",IF(SUMPRODUCT(MAX((Documentos!$A$2:$A$601=$A6)*(Documentos!$B$2:$B$601=K$4)*Documentos!$J$2:$J$601))&lt;TODAY(),"CAD",IF(SUMPRODUCT(MAX((Documentos!$A$2:$A$601=$A6)*(Documentos!$B$2:$B$601=K$4)*Documentos!$J$2:$J$601))-TODAY()&lt;=Configuración!$B$2,(SUMPRODUCT(MAX((Documentos!$A$2:$A$601=$A6)*(Documentos!$B$2:$B$601=K$4)*Documentos!$J$2:$J$601))-TODAY())&amp;" d","OK")))))</f>
        <v>—</v>
      </c>
    </row>
    <row r="7" spans="1:11" x14ac:dyDescent="0.3">
      <c r="A7" s="11" t="str">
        <f>IF(Trabajadores!A4="","",Trabajadores!A4)</f>
        <v>Carlos Ruiz Martín</v>
      </c>
      <c r="B7" s="12" t="str">
        <f ca="1">IF(OR($A7="",B$4=""),"",IF(COUNTIFS(Documentos!$A$2:$A$601,$A7,Documentos!$B$2:$B$601,B$4)=0,"—",IF(SUMPRODUCT(MAX((Documentos!$A$2:$A$601=$A7)*(Documentos!$B$2:$B$601=B$4)*Documentos!$J$2:$J$601))=0,"OK",IF(SUMPRODUCT(MAX((Documentos!$A$2:$A$601=$A7)*(Documentos!$B$2:$B$601=B$4)*Documentos!$J$2:$J$601))&lt;TODAY(),"CAD",IF(SUMPRODUCT(MAX((Documentos!$A$2:$A$601=$A7)*(Documentos!$B$2:$B$601=B$4)*Documentos!$J$2:$J$601))-TODAY()&lt;=Configuración!$B$2,(SUMPRODUCT(MAX((Documentos!$A$2:$A$601=$A7)*(Documentos!$B$2:$B$601=B$4)*Documentos!$J$2:$J$601))-TODAY())&amp;" d","OK")))))</f>
        <v>45 d</v>
      </c>
      <c r="C7" s="12" t="str">
        <f ca="1">IF(OR($A7="",C$4=""),"",IF(COUNTIFS(Documentos!$A$2:$A$601,$A7,Documentos!$B$2:$B$601,C$4)=0,"—",IF(SUMPRODUCT(MAX((Documentos!$A$2:$A$601=$A7)*(Documentos!$B$2:$B$601=C$4)*Documentos!$J$2:$J$601))=0,"OK",IF(SUMPRODUCT(MAX((Documentos!$A$2:$A$601=$A7)*(Documentos!$B$2:$B$601=C$4)*Documentos!$J$2:$J$601))&lt;TODAY(),"CAD",IF(SUMPRODUCT(MAX((Documentos!$A$2:$A$601=$A7)*(Documentos!$B$2:$B$601=C$4)*Documentos!$J$2:$J$601))-TODAY()&lt;=Configuración!$B$2,(SUMPRODUCT(MAX((Documentos!$A$2:$A$601=$A7)*(Documentos!$B$2:$B$601=C$4)*Documentos!$J$2:$J$601))-TODAY())&amp;" d","OK")))))</f>
        <v>—</v>
      </c>
      <c r="D7" s="12" t="str">
        <f ca="1">IF(OR($A7="",D$4=""),"",IF(COUNTIFS(Documentos!$A$2:$A$601,$A7,Documentos!$B$2:$B$601,D$4)=0,"—",IF(SUMPRODUCT(MAX((Documentos!$A$2:$A$601=$A7)*(Documentos!$B$2:$B$601=D$4)*Documentos!$J$2:$J$601))=0,"OK",IF(SUMPRODUCT(MAX((Documentos!$A$2:$A$601=$A7)*(Documentos!$B$2:$B$601=D$4)*Documentos!$J$2:$J$601))&lt;TODAY(),"CAD",IF(SUMPRODUCT(MAX((Documentos!$A$2:$A$601=$A7)*(Documentos!$B$2:$B$601=D$4)*Documentos!$J$2:$J$601))-TODAY()&lt;=Configuración!$B$2,(SUMPRODUCT(MAX((Documentos!$A$2:$A$601=$A7)*(Documentos!$B$2:$B$601=D$4)*Documentos!$J$2:$J$601))-TODAY())&amp;" d","OK")))))</f>
        <v>—</v>
      </c>
      <c r="E7" s="12" t="str">
        <f ca="1">IF(OR($A7="",E$4=""),"",IF(COUNTIFS(Documentos!$A$2:$A$601,$A7,Documentos!$B$2:$B$601,E$4)=0,"—",IF(SUMPRODUCT(MAX((Documentos!$A$2:$A$601=$A7)*(Documentos!$B$2:$B$601=E$4)*Documentos!$J$2:$J$601))=0,"OK",IF(SUMPRODUCT(MAX((Documentos!$A$2:$A$601=$A7)*(Documentos!$B$2:$B$601=E$4)*Documentos!$J$2:$J$601))&lt;TODAY(),"CAD",IF(SUMPRODUCT(MAX((Documentos!$A$2:$A$601=$A7)*(Documentos!$B$2:$B$601=E$4)*Documentos!$J$2:$J$601))-TODAY()&lt;=Configuración!$B$2,(SUMPRODUCT(MAX((Documentos!$A$2:$A$601=$A7)*(Documentos!$B$2:$B$601=E$4)*Documentos!$J$2:$J$601))-TODAY())&amp;" d","OK")))))</f>
        <v>OK</v>
      </c>
      <c r="F7" s="12" t="str">
        <f ca="1">IF(OR($A7="",F$4=""),"",IF(COUNTIFS(Documentos!$A$2:$A$601,$A7,Documentos!$B$2:$B$601,F$4)=0,"—",IF(SUMPRODUCT(MAX((Documentos!$A$2:$A$601=$A7)*(Documentos!$B$2:$B$601=F$4)*Documentos!$J$2:$J$601))=0,"OK",IF(SUMPRODUCT(MAX((Documentos!$A$2:$A$601=$A7)*(Documentos!$B$2:$B$601=F$4)*Documentos!$J$2:$J$601))&lt;TODAY(),"CAD",IF(SUMPRODUCT(MAX((Documentos!$A$2:$A$601=$A7)*(Documentos!$B$2:$B$601=F$4)*Documentos!$J$2:$J$601))-TODAY()&lt;=Configuración!$B$2,(SUMPRODUCT(MAX((Documentos!$A$2:$A$601=$A7)*(Documentos!$B$2:$B$601=F$4)*Documentos!$J$2:$J$601))-TODAY())&amp;" d","OK")))))</f>
        <v>—</v>
      </c>
      <c r="G7" s="12" t="str">
        <f ca="1">IF(OR($A7="",G$4=""),"",IF(COUNTIFS(Documentos!$A$2:$A$601,$A7,Documentos!$B$2:$B$601,G$4)=0,"—",IF(SUMPRODUCT(MAX((Documentos!$A$2:$A$601=$A7)*(Documentos!$B$2:$B$601=G$4)*Documentos!$J$2:$J$601))=0,"OK",IF(SUMPRODUCT(MAX((Documentos!$A$2:$A$601=$A7)*(Documentos!$B$2:$B$601=G$4)*Documentos!$J$2:$J$601))&lt;TODAY(),"CAD",IF(SUMPRODUCT(MAX((Documentos!$A$2:$A$601=$A7)*(Documentos!$B$2:$B$601=G$4)*Documentos!$J$2:$J$601))-TODAY()&lt;=Configuración!$B$2,(SUMPRODUCT(MAX((Documentos!$A$2:$A$601=$A7)*(Documentos!$B$2:$B$601=G$4)*Documentos!$J$2:$J$601))-TODAY())&amp;" d","OK")))))</f>
        <v>OK</v>
      </c>
      <c r="H7" s="12" t="str">
        <f ca="1">IF(OR($A7="",H$4=""),"",IF(COUNTIFS(Documentos!$A$2:$A$601,$A7,Documentos!$B$2:$B$601,H$4)=0,"—",IF(SUMPRODUCT(MAX((Documentos!$A$2:$A$601=$A7)*(Documentos!$B$2:$B$601=H$4)*Documentos!$J$2:$J$601))=0,"OK",IF(SUMPRODUCT(MAX((Documentos!$A$2:$A$601=$A7)*(Documentos!$B$2:$B$601=H$4)*Documentos!$J$2:$J$601))&lt;TODAY(),"CAD",IF(SUMPRODUCT(MAX((Documentos!$A$2:$A$601=$A7)*(Documentos!$B$2:$B$601=H$4)*Documentos!$J$2:$J$601))-TODAY()&lt;=Configuración!$B$2,(SUMPRODUCT(MAX((Documentos!$A$2:$A$601=$A7)*(Documentos!$B$2:$B$601=H$4)*Documentos!$J$2:$J$601))-TODAY())&amp;" d","OK")))))</f>
        <v>OK</v>
      </c>
      <c r="I7" s="12" t="str">
        <f ca="1">IF(OR($A7="",I$4=""),"",IF(COUNTIFS(Documentos!$A$2:$A$601,$A7,Documentos!$B$2:$B$601,I$4)=0,"—",IF(SUMPRODUCT(MAX((Documentos!$A$2:$A$601=$A7)*(Documentos!$B$2:$B$601=I$4)*Documentos!$J$2:$J$601))=0,"OK",IF(SUMPRODUCT(MAX((Documentos!$A$2:$A$601=$A7)*(Documentos!$B$2:$B$601=I$4)*Documentos!$J$2:$J$601))&lt;TODAY(),"CAD",IF(SUMPRODUCT(MAX((Documentos!$A$2:$A$601=$A7)*(Documentos!$B$2:$B$601=I$4)*Documentos!$J$2:$J$601))-TODAY()&lt;=Configuración!$B$2,(SUMPRODUCT(MAX((Documentos!$A$2:$A$601=$A7)*(Documentos!$B$2:$B$601=I$4)*Documentos!$J$2:$J$601))-TODAY())&amp;" d","OK")))))</f>
        <v>—</v>
      </c>
      <c r="J7" s="12" t="str">
        <f ca="1">IF(OR($A7="",J$4=""),"",IF(COUNTIFS(Documentos!$A$2:$A$601,$A7,Documentos!$B$2:$B$601,J$4)=0,"—",IF(SUMPRODUCT(MAX((Documentos!$A$2:$A$601=$A7)*(Documentos!$B$2:$B$601=J$4)*Documentos!$J$2:$J$601))=0,"OK",IF(SUMPRODUCT(MAX((Documentos!$A$2:$A$601=$A7)*(Documentos!$B$2:$B$601=J$4)*Documentos!$J$2:$J$601))&lt;TODAY(),"CAD",IF(SUMPRODUCT(MAX((Documentos!$A$2:$A$601=$A7)*(Documentos!$B$2:$B$601=J$4)*Documentos!$J$2:$J$601))-TODAY()&lt;=Configuración!$B$2,(SUMPRODUCT(MAX((Documentos!$A$2:$A$601=$A7)*(Documentos!$B$2:$B$601=J$4)*Documentos!$J$2:$J$601))-TODAY())&amp;" d","OK")))))</f>
        <v>—</v>
      </c>
      <c r="K7" s="12" t="str">
        <f ca="1">IF(OR($A7="",K$4=""),"",IF(COUNTIFS(Documentos!$A$2:$A$601,$A7,Documentos!$B$2:$B$601,K$4)=0,"—",IF(SUMPRODUCT(MAX((Documentos!$A$2:$A$601=$A7)*(Documentos!$B$2:$B$601=K$4)*Documentos!$J$2:$J$601))=0,"OK",IF(SUMPRODUCT(MAX((Documentos!$A$2:$A$601=$A7)*(Documentos!$B$2:$B$601=K$4)*Documentos!$J$2:$J$601))&lt;TODAY(),"CAD",IF(SUMPRODUCT(MAX((Documentos!$A$2:$A$601=$A7)*(Documentos!$B$2:$B$601=K$4)*Documentos!$J$2:$J$601))-TODAY()&lt;=Configuración!$B$2,(SUMPRODUCT(MAX((Documentos!$A$2:$A$601=$A7)*(Documentos!$B$2:$B$601=K$4)*Documentos!$J$2:$J$601))-TODAY())&amp;" d","OK")))))</f>
        <v>—</v>
      </c>
    </row>
    <row r="8" spans="1:11" x14ac:dyDescent="0.3">
      <c r="A8" s="11" t="str">
        <f>IF(Trabajadores!A5="","",Trabajadores!A5)</f>
        <v>Ana Martín Gil</v>
      </c>
      <c r="B8" s="12" t="str">
        <f ca="1">IF(OR($A8="",B$4=""),"",IF(COUNTIFS(Documentos!$A$2:$A$601,$A8,Documentos!$B$2:$B$601,B$4)=0,"—",IF(SUMPRODUCT(MAX((Documentos!$A$2:$A$601=$A8)*(Documentos!$B$2:$B$601=B$4)*Documentos!$J$2:$J$601))=0,"OK",IF(SUMPRODUCT(MAX((Documentos!$A$2:$A$601=$A8)*(Documentos!$B$2:$B$601=B$4)*Documentos!$J$2:$J$601))&lt;TODAY(),"CAD",IF(SUMPRODUCT(MAX((Documentos!$A$2:$A$601=$A8)*(Documentos!$B$2:$B$601=B$4)*Documentos!$J$2:$J$601))-TODAY()&lt;=Configuración!$B$2,(SUMPRODUCT(MAX((Documentos!$A$2:$A$601=$A8)*(Documentos!$B$2:$B$601=B$4)*Documentos!$J$2:$J$601))-TODAY())&amp;" d","OK")))))</f>
        <v>OK</v>
      </c>
      <c r="C8" s="12" t="str">
        <f ca="1">IF(OR($A8="",C$4=""),"",IF(COUNTIFS(Documentos!$A$2:$A$601,$A8,Documentos!$B$2:$B$601,C$4)=0,"—",IF(SUMPRODUCT(MAX((Documentos!$A$2:$A$601=$A8)*(Documentos!$B$2:$B$601=C$4)*Documentos!$J$2:$J$601))=0,"OK",IF(SUMPRODUCT(MAX((Documentos!$A$2:$A$601=$A8)*(Documentos!$B$2:$B$601=C$4)*Documentos!$J$2:$J$601))&lt;TODAY(),"CAD",IF(SUMPRODUCT(MAX((Documentos!$A$2:$A$601=$A8)*(Documentos!$B$2:$B$601=C$4)*Documentos!$J$2:$J$601))-TODAY()&lt;=Configuración!$B$2,(SUMPRODUCT(MAX((Documentos!$A$2:$A$601=$A8)*(Documentos!$B$2:$B$601=C$4)*Documentos!$J$2:$J$601))-TODAY())&amp;" d","OK")))))</f>
        <v>OK</v>
      </c>
      <c r="D8" s="12" t="str">
        <f ca="1">IF(OR($A8="",D$4=""),"",IF(COUNTIFS(Documentos!$A$2:$A$601,$A8,Documentos!$B$2:$B$601,D$4)=0,"—",IF(SUMPRODUCT(MAX((Documentos!$A$2:$A$601=$A8)*(Documentos!$B$2:$B$601=D$4)*Documentos!$J$2:$J$601))=0,"OK",IF(SUMPRODUCT(MAX((Documentos!$A$2:$A$601=$A8)*(Documentos!$B$2:$B$601=D$4)*Documentos!$J$2:$J$601))&lt;TODAY(),"CAD",IF(SUMPRODUCT(MAX((Documentos!$A$2:$A$601=$A8)*(Documentos!$B$2:$B$601=D$4)*Documentos!$J$2:$J$601))-TODAY()&lt;=Configuración!$B$2,(SUMPRODUCT(MAX((Documentos!$A$2:$A$601=$A8)*(Documentos!$B$2:$B$601=D$4)*Documentos!$J$2:$J$601))-TODAY())&amp;" d","OK")))))</f>
        <v>OK</v>
      </c>
      <c r="E8" s="12" t="str">
        <f ca="1">IF(OR($A8="",E$4=""),"",IF(COUNTIFS(Documentos!$A$2:$A$601,$A8,Documentos!$B$2:$B$601,E$4)=0,"—",IF(SUMPRODUCT(MAX((Documentos!$A$2:$A$601=$A8)*(Documentos!$B$2:$B$601=E$4)*Documentos!$J$2:$J$601))=0,"OK",IF(SUMPRODUCT(MAX((Documentos!$A$2:$A$601=$A8)*(Documentos!$B$2:$B$601=E$4)*Documentos!$J$2:$J$601))&lt;TODAY(),"CAD",IF(SUMPRODUCT(MAX((Documentos!$A$2:$A$601=$A8)*(Documentos!$B$2:$B$601=E$4)*Documentos!$J$2:$J$601))-TODAY()&lt;=Configuración!$B$2,(SUMPRODUCT(MAX((Documentos!$A$2:$A$601=$A8)*(Documentos!$B$2:$B$601=E$4)*Documentos!$J$2:$J$601))-TODAY())&amp;" d","OK")))))</f>
        <v>OK</v>
      </c>
      <c r="F8" s="12" t="str">
        <f ca="1">IF(OR($A8="",F$4=""),"",IF(COUNTIFS(Documentos!$A$2:$A$601,$A8,Documentos!$B$2:$B$601,F$4)=0,"—",IF(SUMPRODUCT(MAX((Documentos!$A$2:$A$601=$A8)*(Documentos!$B$2:$B$601=F$4)*Documentos!$J$2:$J$601))=0,"OK",IF(SUMPRODUCT(MAX((Documentos!$A$2:$A$601=$A8)*(Documentos!$B$2:$B$601=F$4)*Documentos!$J$2:$J$601))&lt;TODAY(),"CAD",IF(SUMPRODUCT(MAX((Documentos!$A$2:$A$601=$A8)*(Documentos!$B$2:$B$601=F$4)*Documentos!$J$2:$J$601))-TODAY()&lt;=Configuración!$B$2,(SUMPRODUCT(MAX((Documentos!$A$2:$A$601=$A8)*(Documentos!$B$2:$B$601=F$4)*Documentos!$J$2:$J$601))-TODAY())&amp;" d","OK")))))</f>
        <v>OK</v>
      </c>
      <c r="G8" s="12" t="str">
        <f ca="1">IF(OR($A8="",G$4=""),"",IF(COUNTIFS(Documentos!$A$2:$A$601,$A8,Documentos!$B$2:$B$601,G$4)=0,"—",IF(SUMPRODUCT(MAX((Documentos!$A$2:$A$601=$A8)*(Documentos!$B$2:$B$601=G$4)*Documentos!$J$2:$J$601))=0,"OK",IF(SUMPRODUCT(MAX((Documentos!$A$2:$A$601=$A8)*(Documentos!$B$2:$B$601=G$4)*Documentos!$J$2:$J$601))&lt;TODAY(),"CAD",IF(SUMPRODUCT(MAX((Documentos!$A$2:$A$601=$A8)*(Documentos!$B$2:$B$601=G$4)*Documentos!$J$2:$J$601))-TODAY()&lt;=Configuración!$B$2,(SUMPRODUCT(MAX((Documentos!$A$2:$A$601=$A8)*(Documentos!$B$2:$B$601=G$4)*Documentos!$J$2:$J$601))-TODAY())&amp;" d","OK")))))</f>
        <v>—</v>
      </c>
      <c r="H8" s="12" t="str">
        <f ca="1">IF(OR($A8="",H$4=""),"",IF(COUNTIFS(Documentos!$A$2:$A$601,$A8,Documentos!$B$2:$B$601,H$4)=0,"—",IF(SUMPRODUCT(MAX((Documentos!$A$2:$A$601=$A8)*(Documentos!$B$2:$B$601=H$4)*Documentos!$J$2:$J$601))=0,"OK",IF(SUMPRODUCT(MAX((Documentos!$A$2:$A$601=$A8)*(Documentos!$B$2:$B$601=H$4)*Documentos!$J$2:$J$601))&lt;TODAY(),"CAD",IF(SUMPRODUCT(MAX((Documentos!$A$2:$A$601=$A8)*(Documentos!$B$2:$B$601=H$4)*Documentos!$J$2:$J$601))-TODAY()&lt;=Configuración!$B$2,(SUMPRODUCT(MAX((Documentos!$A$2:$A$601=$A8)*(Documentos!$B$2:$B$601=H$4)*Documentos!$J$2:$J$601))-TODAY())&amp;" d","OK")))))</f>
        <v>—</v>
      </c>
      <c r="I8" s="12" t="str">
        <f ca="1">IF(OR($A8="",I$4=""),"",IF(COUNTIFS(Documentos!$A$2:$A$601,$A8,Documentos!$B$2:$B$601,I$4)=0,"—",IF(SUMPRODUCT(MAX((Documentos!$A$2:$A$601=$A8)*(Documentos!$B$2:$B$601=I$4)*Documentos!$J$2:$J$601))=0,"OK",IF(SUMPRODUCT(MAX((Documentos!$A$2:$A$601=$A8)*(Documentos!$B$2:$B$601=I$4)*Documentos!$J$2:$J$601))&lt;TODAY(),"CAD",IF(SUMPRODUCT(MAX((Documentos!$A$2:$A$601=$A8)*(Documentos!$B$2:$B$601=I$4)*Documentos!$J$2:$J$601))-TODAY()&lt;=Configuración!$B$2,(SUMPRODUCT(MAX((Documentos!$A$2:$A$601=$A8)*(Documentos!$B$2:$B$601=I$4)*Documentos!$J$2:$J$601))-TODAY())&amp;" d","OK")))))</f>
        <v>OK</v>
      </c>
      <c r="J8" s="12" t="str">
        <f ca="1">IF(OR($A8="",J$4=""),"",IF(COUNTIFS(Documentos!$A$2:$A$601,$A8,Documentos!$B$2:$B$601,J$4)=0,"—",IF(SUMPRODUCT(MAX((Documentos!$A$2:$A$601=$A8)*(Documentos!$B$2:$B$601=J$4)*Documentos!$J$2:$J$601))=0,"OK",IF(SUMPRODUCT(MAX((Documentos!$A$2:$A$601=$A8)*(Documentos!$B$2:$B$601=J$4)*Documentos!$J$2:$J$601))&lt;TODAY(),"CAD",IF(SUMPRODUCT(MAX((Documentos!$A$2:$A$601=$A8)*(Documentos!$B$2:$B$601=J$4)*Documentos!$J$2:$J$601))-TODAY()&lt;=Configuración!$B$2,(SUMPRODUCT(MAX((Documentos!$A$2:$A$601=$A8)*(Documentos!$B$2:$B$601=J$4)*Documentos!$J$2:$J$601))-TODAY())&amp;" d","OK")))))</f>
        <v>—</v>
      </c>
      <c r="K8" s="12" t="str">
        <f ca="1">IF(OR($A8="",K$4=""),"",IF(COUNTIFS(Documentos!$A$2:$A$601,$A8,Documentos!$B$2:$B$601,K$4)=0,"—",IF(SUMPRODUCT(MAX((Documentos!$A$2:$A$601=$A8)*(Documentos!$B$2:$B$601=K$4)*Documentos!$J$2:$J$601))=0,"OK",IF(SUMPRODUCT(MAX((Documentos!$A$2:$A$601=$A8)*(Documentos!$B$2:$B$601=K$4)*Documentos!$J$2:$J$601))&lt;TODAY(),"CAD",IF(SUMPRODUCT(MAX((Documentos!$A$2:$A$601=$A8)*(Documentos!$B$2:$B$601=K$4)*Documentos!$J$2:$J$601))-TODAY()&lt;=Configuración!$B$2,(SUMPRODUCT(MAX((Documentos!$A$2:$A$601=$A8)*(Documentos!$B$2:$B$601=K$4)*Documentos!$J$2:$J$601))-TODAY())&amp;" d","OK")))))</f>
        <v>—</v>
      </c>
    </row>
    <row r="9" spans="1:11" x14ac:dyDescent="0.3">
      <c r="A9" s="11" t="str">
        <f>IF(Trabajadores!A6="","",Trabajadores!A6)</f>
        <v>Pablo Sanz Vera</v>
      </c>
      <c r="B9" s="12" t="str">
        <f ca="1">IF(OR($A9="",B$4=""),"",IF(COUNTIFS(Documentos!$A$2:$A$601,$A9,Documentos!$B$2:$B$601,B$4)=0,"—",IF(SUMPRODUCT(MAX((Documentos!$A$2:$A$601=$A9)*(Documentos!$B$2:$B$601=B$4)*Documentos!$J$2:$J$601))=0,"OK",IF(SUMPRODUCT(MAX((Documentos!$A$2:$A$601=$A9)*(Documentos!$B$2:$B$601=B$4)*Documentos!$J$2:$J$601))&lt;TODAY(),"CAD",IF(SUMPRODUCT(MAX((Documentos!$A$2:$A$601=$A9)*(Documentos!$B$2:$B$601=B$4)*Documentos!$J$2:$J$601))-TODAY()&lt;=Configuración!$B$2,(SUMPRODUCT(MAX((Documentos!$A$2:$A$601=$A9)*(Documentos!$B$2:$B$601=B$4)*Documentos!$J$2:$J$601))-TODAY())&amp;" d","OK")))))</f>
        <v>OK</v>
      </c>
      <c r="C9" s="12" t="str">
        <f ca="1">IF(OR($A9="",C$4=""),"",IF(COUNTIFS(Documentos!$A$2:$A$601,$A9,Documentos!$B$2:$B$601,C$4)=0,"—",IF(SUMPRODUCT(MAX((Documentos!$A$2:$A$601=$A9)*(Documentos!$B$2:$B$601=C$4)*Documentos!$J$2:$J$601))=0,"OK",IF(SUMPRODUCT(MAX((Documentos!$A$2:$A$601=$A9)*(Documentos!$B$2:$B$601=C$4)*Documentos!$J$2:$J$601))&lt;TODAY(),"CAD",IF(SUMPRODUCT(MAX((Documentos!$A$2:$A$601=$A9)*(Documentos!$B$2:$B$601=C$4)*Documentos!$J$2:$J$601))-TODAY()&lt;=Configuración!$B$2,(SUMPRODUCT(MAX((Documentos!$A$2:$A$601=$A9)*(Documentos!$B$2:$B$601=C$4)*Documentos!$J$2:$J$601))-TODAY())&amp;" d","OK")))))</f>
        <v>OK</v>
      </c>
      <c r="D9" s="12" t="str">
        <f ca="1">IF(OR($A9="",D$4=""),"",IF(COUNTIFS(Documentos!$A$2:$A$601,$A9,Documentos!$B$2:$B$601,D$4)=0,"—",IF(SUMPRODUCT(MAX((Documentos!$A$2:$A$601=$A9)*(Documentos!$B$2:$B$601=D$4)*Documentos!$J$2:$J$601))=0,"OK",IF(SUMPRODUCT(MAX((Documentos!$A$2:$A$601=$A9)*(Documentos!$B$2:$B$601=D$4)*Documentos!$J$2:$J$601))&lt;TODAY(),"CAD",IF(SUMPRODUCT(MAX((Documentos!$A$2:$A$601=$A9)*(Documentos!$B$2:$B$601=D$4)*Documentos!$J$2:$J$601))-TODAY()&lt;=Configuración!$B$2,(SUMPRODUCT(MAX((Documentos!$A$2:$A$601=$A9)*(Documentos!$B$2:$B$601=D$4)*Documentos!$J$2:$J$601))-TODAY())&amp;" d","OK")))))</f>
        <v>OK</v>
      </c>
      <c r="E9" s="12" t="str">
        <f ca="1">IF(OR($A9="",E$4=""),"",IF(COUNTIFS(Documentos!$A$2:$A$601,$A9,Documentos!$B$2:$B$601,E$4)=0,"—",IF(SUMPRODUCT(MAX((Documentos!$A$2:$A$601=$A9)*(Documentos!$B$2:$B$601=E$4)*Documentos!$J$2:$J$601))=0,"OK",IF(SUMPRODUCT(MAX((Documentos!$A$2:$A$601=$A9)*(Documentos!$B$2:$B$601=E$4)*Documentos!$J$2:$J$601))&lt;TODAY(),"CAD",IF(SUMPRODUCT(MAX((Documentos!$A$2:$A$601=$A9)*(Documentos!$B$2:$B$601=E$4)*Documentos!$J$2:$J$601))-TODAY()&lt;=Configuración!$B$2,(SUMPRODUCT(MAX((Documentos!$A$2:$A$601=$A9)*(Documentos!$B$2:$B$601=E$4)*Documentos!$J$2:$J$601))-TODAY())&amp;" d","OK")))))</f>
        <v>OK</v>
      </c>
      <c r="F9" s="12" t="str">
        <f ca="1">IF(OR($A9="",F$4=""),"",IF(COUNTIFS(Documentos!$A$2:$A$601,$A9,Documentos!$B$2:$B$601,F$4)=0,"—",IF(SUMPRODUCT(MAX((Documentos!$A$2:$A$601=$A9)*(Documentos!$B$2:$B$601=F$4)*Documentos!$J$2:$J$601))=0,"OK",IF(SUMPRODUCT(MAX((Documentos!$A$2:$A$601=$A9)*(Documentos!$B$2:$B$601=F$4)*Documentos!$J$2:$J$601))&lt;TODAY(),"CAD",IF(SUMPRODUCT(MAX((Documentos!$A$2:$A$601=$A9)*(Documentos!$B$2:$B$601=F$4)*Documentos!$J$2:$J$601))-TODAY()&lt;=Configuración!$B$2,(SUMPRODUCT(MAX((Documentos!$A$2:$A$601=$A9)*(Documentos!$B$2:$B$601=F$4)*Documentos!$J$2:$J$601))-TODAY())&amp;" d","OK")))))</f>
        <v>OK</v>
      </c>
      <c r="G9" s="12" t="str">
        <f ca="1">IF(OR($A9="",G$4=""),"",IF(COUNTIFS(Documentos!$A$2:$A$601,$A9,Documentos!$B$2:$B$601,G$4)=0,"—",IF(SUMPRODUCT(MAX((Documentos!$A$2:$A$601=$A9)*(Documentos!$B$2:$B$601=G$4)*Documentos!$J$2:$J$601))=0,"OK",IF(SUMPRODUCT(MAX((Documentos!$A$2:$A$601=$A9)*(Documentos!$B$2:$B$601=G$4)*Documentos!$J$2:$J$601))&lt;TODAY(),"CAD",IF(SUMPRODUCT(MAX((Documentos!$A$2:$A$601=$A9)*(Documentos!$B$2:$B$601=G$4)*Documentos!$J$2:$J$601))-TODAY()&lt;=Configuración!$B$2,(SUMPRODUCT(MAX((Documentos!$A$2:$A$601=$A9)*(Documentos!$B$2:$B$601=G$4)*Documentos!$J$2:$J$601))-TODAY())&amp;" d","OK")))))</f>
        <v>CAD</v>
      </c>
      <c r="H9" s="12" t="str">
        <f ca="1">IF(OR($A9="",H$4=""),"",IF(COUNTIFS(Documentos!$A$2:$A$601,$A9,Documentos!$B$2:$B$601,H$4)=0,"—",IF(SUMPRODUCT(MAX((Documentos!$A$2:$A$601=$A9)*(Documentos!$B$2:$B$601=H$4)*Documentos!$J$2:$J$601))=0,"OK",IF(SUMPRODUCT(MAX((Documentos!$A$2:$A$601=$A9)*(Documentos!$B$2:$B$601=H$4)*Documentos!$J$2:$J$601))&lt;TODAY(),"CAD",IF(SUMPRODUCT(MAX((Documentos!$A$2:$A$601=$A9)*(Documentos!$B$2:$B$601=H$4)*Documentos!$J$2:$J$601))-TODAY()&lt;=Configuración!$B$2,(SUMPRODUCT(MAX((Documentos!$A$2:$A$601=$A9)*(Documentos!$B$2:$B$601=H$4)*Documentos!$J$2:$J$601))-TODAY())&amp;" d","OK")))))</f>
        <v>—</v>
      </c>
      <c r="I9" s="12" t="str">
        <f ca="1">IF(OR($A9="",I$4=""),"",IF(COUNTIFS(Documentos!$A$2:$A$601,$A9,Documentos!$B$2:$B$601,I$4)=0,"—",IF(SUMPRODUCT(MAX((Documentos!$A$2:$A$601=$A9)*(Documentos!$B$2:$B$601=I$4)*Documentos!$J$2:$J$601))=0,"OK",IF(SUMPRODUCT(MAX((Documentos!$A$2:$A$601=$A9)*(Documentos!$B$2:$B$601=I$4)*Documentos!$J$2:$J$601))&lt;TODAY(),"CAD",IF(SUMPRODUCT(MAX((Documentos!$A$2:$A$601=$A9)*(Documentos!$B$2:$B$601=I$4)*Documentos!$J$2:$J$601))-TODAY()&lt;=Configuración!$B$2,(SUMPRODUCT(MAX((Documentos!$A$2:$A$601=$A9)*(Documentos!$B$2:$B$601=I$4)*Documentos!$J$2:$J$601))-TODAY())&amp;" d","OK")))))</f>
        <v>—</v>
      </c>
      <c r="J9" s="12" t="str">
        <f ca="1">IF(OR($A9="",J$4=""),"",IF(COUNTIFS(Documentos!$A$2:$A$601,$A9,Documentos!$B$2:$B$601,J$4)=0,"—",IF(SUMPRODUCT(MAX((Documentos!$A$2:$A$601=$A9)*(Documentos!$B$2:$B$601=J$4)*Documentos!$J$2:$J$601))=0,"OK",IF(SUMPRODUCT(MAX((Documentos!$A$2:$A$601=$A9)*(Documentos!$B$2:$B$601=J$4)*Documentos!$J$2:$J$601))&lt;TODAY(),"CAD",IF(SUMPRODUCT(MAX((Documentos!$A$2:$A$601=$A9)*(Documentos!$B$2:$B$601=J$4)*Documentos!$J$2:$J$601))-TODAY()&lt;=Configuración!$B$2,(SUMPRODUCT(MAX((Documentos!$A$2:$A$601=$A9)*(Documentos!$B$2:$B$601=J$4)*Documentos!$J$2:$J$601))-TODAY())&amp;" d","OK")))))</f>
        <v>—</v>
      </c>
      <c r="K9" s="12" t="str">
        <f ca="1">IF(OR($A9="",K$4=""),"",IF(COUNTIFS(Documentos!$A$2:$A$601,$A9,Documentos!$B$2:$B$601,K$4)=0,"—",IF(SUMPRODUCT(MAX((Documentos!$A$2:$A$601=$A9)*(Documentos!$B$2:$B$601=K$4)*Documentos!$J$2:$J$601))=0,"OK",IF(SUMPRODUCT(MAX((Documentos!$A$2:$A$601=$A9)*(Documentos!$B$2:$B$601=K$4)*Documentos!$J$2:$J$601))&lt;TODAY(),"CAD",IF(SUMPRODUCT(MAX((Documentos!$A$2:$A$601=$A9)*(Documentos!$B$2:$B$601=K$4)*Documentos!$J$2:$J$601))-TODAY()&lt;=Configuración!$B$2,(SUMPRODUCT(MAX((Documentos!$A$2:$A$601=$A9)*(Documentos!$B$2:$B$601=K$4)*Documentos!$J$2:$J$601))-TODAY())&amp;" d","OK")))))</f>
        <v>—</v>
      </c>
    </row>
    <row r="10" spans="1:11" x14ac:dyDescent="0.3">
      <c r="A10" s="11" t="str">
        <f>IF(Trabajadores!A7="","",Trabajadores!A7)</f>
        <v/>
      </c>
      <c r="B10" s="12" t="str">
        <f ca="1">IF(OR($A10="",B$4=""),"",IF(COUNTIFS(Documentos!$A$2:$A$601,$A10,Documentos!$B$2:$B$601,B$4)=0,"—",IF(SUMPRODUCT(MAX((Documentos!$A$2:$A$601=$A10)*(Documentos!$B$2:$B$601=B$4)*Documentos!$J$2:$J$601))=0,"OK",IF(SUMPRODUCT(MAX((Documentos!$A$2:$A$601=$A10)*(Documentos!$B$2:$B$601=B$4)*Documentos!$J$2:$J$601))&lt;TODAY(),"CAD",IF(SUMPRODUCT(MAX((Documentos!$A$2:$A$601=$A10)*(Documentos!$B$2:$B$601=B$4)*Documentos!$J$2:$J$601))-TODAY()&lt;=Configuración!$B$2,(SUMPRODUCT(MAX((Documentos!$A$2:$A$601=$A10)*(Documentos!$B$2:$B$601=B$4)*Documentos!$J$2:$J$601))-TODAY())&amp;" d","OK")))))</f>
        <v/>
      </c>
      <c r="C10" s="12" t="str">
        <f ca="1">IF(OR($A10="",C$4=""),"",IF(COUNTIFS(Documentos!$A$2:$A$601,$A10,Documentos!$B$2:$B$601,C$4)=0,"—",IF(SUMPRODUCT(MAX((Documentos!$A$2:$A$601=$A10)*(Documentos!$B$2:$B$601=C$4)*Documentos!$J$2:$J$601))=0,"OK",IF(SUMPRODUCT(MAX((Documentos!$A$2:$A$601=$A10)*(Documentos!$B$2:$B$601=C$4)*Documentos!$J$2:$J$601))&lt;TODAY(),"CAD",IF(SUMPRODUCT(MAX((Documentos!$A$2:$A$601=$A10)*(Documentos!$B$2:$B$601=C$4)*Documentos!$J$2:$J$601))-TODAY()&lt;=Configuración!$B$2,(SUMPRODUCT(MAX((Documentos!$A$2:$A$601=$A10)*(Documentos!$B$2:$B$601=C$4)*Documentos!$J$2:$J$601))-TODAY())&amp;" d","OK")))))</f>
        <v/>
      </c>
      <c r="D10" s="12" t="str">
        <f ca="1">IF(OR($A10="",D$4=""),"",IF(COUNTIFS(Documentos!$A$2:$A$601,$A10,Documentos!$B$2:$B$601,D$4)=0,"—",IF(SUMPRODUCT(MAX((Documentos!$A$2:$A$601=$A10)*(Documentos!$B$2:$B$601=D$4)*Documentos!$J$2:$J$601))=0,"OK",IF(SUMPRODUCT(MAX((Documentos!$A$2:$A$601=$A10)*(Documentos!$B$2:$B$601=D$4)*Documentos!$J$2:$J$601))&lt;TODAY(),"CAD",IF(SUMPRODUCT(MAX((Documentos!$A$2:$A$601=$A10)*(Documentos!$B$2:$B$601=D$4)*Documentos!$J$2:$J$601))-TODAY()&lt;=Configuración!$B$2,(SUMPRODUCT(MAX((Documentos!$A$2:$A$601=$A10)*(Documentos!$B$2:$B$601=D$4)*Documentos!$J$2:$J$601))-TODAY())&amp;" d","OK")))))</f>
        <v/>
      </c>
      <c r="E10" s="12" t="str">
        <f ca="1">IF(OR($A10="",E$4=""),"",IF(COUNTIFS(Documentos!$A$2:$A$601,$A10,Documentos!$B$2:$B$601,E$4)=0,"—",IF(SUMPRODUCT(MAX((Documentos!$A$2:$A$601=$A10)*(Documentos!$B$2:$B$601=E$4)*Documentos!$J$2:$J$601))=0,"OK",IF(SUMPRODUCT(MAX((Documentos!$A$2:$A$601=$A10)*(Documentos!$B$2:$B$601=E$4)*Documentos!$J$2:$J$601))&lt;TODAY(),"CAD",IF(SUMPRODUCT(MAX((Documentos!$A$2:$A$601=$A10)*(Documentos!$B$2:$B$601=E$4)*Documentos!$J$2:$J$601))-TODAY()&lt;=Configuración!$B$2,(SUMPRODUCT(MAX((Documentos!$A$2:$A$601=$A10)*(Documentos!$B$2:$B$601=E$4)*Documentos!$J$2:$J$601))-TODAY())&amp;" d","OK")))))</f>
        <v/>
      </c>
      <c r="F10" s="12" t="str">
        <f ca="1">IF(OR($A10="",F$4=""),"",IF(COUNTIFS(Documentos!$A$2:$A$601,$A10,Documentos!$B$2:$B$601,F$4)=0,"—",IF(SUMPRODUCT(MAX((Documentos!$A$2:$A$601=$A10)*(Documentos!$B$2:$B$601=F$4)*Documentos!$J$2:$J$601))=0,"OK",IF(SUMPRODUCT(MAX((Documentos!$A$2:$A$601=$A10)*(Documentos!$B$2:$B$601=F$4)*Documentos!$J$2:$J$601))&lt;TODAY(),"CAD",IF(SUMPRODUCT(MAX((Documentos!$A$2:$A$601=$A10)*(Documentos!$B$2:$B$601=F$4)*Documentos!$J$2:$J$601))-TODAY()&lt;=Configuración!$B$2,(SUMPRODUCT(MAX((Documentos!$A$2:$A$601=$A10)*(Documentos!$B$2:$B$601=F$4)*Documentos!$J$2:$J$601))-TODAY())&amp;" d","OK")))))</f>
        <v/>
      </c>
      <c r="G10" s="12" t="str">
        <f ca="1">IF(OR($A10="",G$4=""),"",IF(COUNTIFS(Documentos!$A$2:$A$601,$A10,Documentos!$B$2:$B$601,G$4)=0,"—",IF(SUMPRODUCT(MAX((Documentos!$A$2:$A$601=$A10)*(Documentos!$B$2:$B$601=G$4)*Documentos!$J$2:$J$601))=0,"OK",IF(SUMPRODUCT(MAX((Documentos!$A$2:$A$601=$A10)*(Documentos!$B$2:$B$601=G$4)*Documentos!$J$2:$J$601))&lt;TODAY(),"CAD",IF(SUMPRODUCT(MAX((Documentos!$A$2:$A$601=$A10)*(Documentos!$B$2:$B$601=G$4)*Documentos!$J$2:$J$601))-TODAY()&lt;=Configuración!$B$2,(SUMPRODUCT(MAX((Documentos!$A$2:$A$601=$A10)*(Documentos!$B$2:$B$601=G$4)*Documentos!$J$2:$J$601))-TODAY())&amp;" d","OK")))))</f>
        <v/>
      </c>
      <c r="H10" s="12" t="str">
        <f ca="1">IF(OR($A10="",H$4=""),"",IF(COUNTIFS(Documentos!$A$2:$A$601,$A10,Documentos!$B$2:$B$601,H$4)=0,"—",IF(SUMPRODUCT(MAX((Documentos!$A$2:$A$601=$A10)*(Documentos!$B$2:$B$601=H$4)*Documentos!$J$2:$J$601))=0,"OK",IF(SUMPRODUCT(MAX((Documentos!$A$2:$A$601=$A10)*(Documentos!$B$2:$B$601=H$4)*Documentos!$J$2:$J$601))&lt;TODAY(),"CAD",IF(SUMPRODUCT(MAX((Documentos!$A$2:$A$601=$A10)*(Documentos!$B$2:$B$601=H$4)*Documentos!$J$2:$J$601))-TODAY()&lt;=Configuración!$B$2,(SUMPRODUCT(MAX((Documentos!$A$2:$A$601=$A10)*(Documentos!$B$2:$B$601=H$4)*Documentos!$J$2:$J$601))-TODAY())&amp;" d","OK")))))</f>
        <v/>
      </c>
      <c r="I10" s="12" t="str">
        <f ca="1">IF(OR($A10="",I$4=""),"",IF(COUNTIFS(Documentos!$A$2:$A$601,$A10,Documentos!$B$2:$B$601,I$4)=0,"—",IF(SUMPRODUCT(MAX((Documentos!$A$2:$A$601=$A10)*(Documentos!$B$2:$B$601=I$4)*Documentos!$J$2:$J$601))=0,"OK",IF(SUMPRODUCT(MAX((Documentos!$A$2:$A$601=$A10)*(Documentos!$B$2:$B$601=I$4)*Documentos!$J$2:$J$601))&lt;TODAY(),"CAD",IF(SUMPRODUCT(MAX((Documentos!$A$2:$A$601=$A10)*(Documentos!$B$2:$B$601=I$4)*Documentos!$J$2:$J$601))-TODAY()&lt;=Configuración!$B$2,(SUMPRODUCT(MAX((Documentos!$A$2:$A$601=$A10)*(Documentos!$B$2:$B$601=I$4)*Documentos!$J$2:$J$601))-TODAY())&amp;" d","OK")))))</f>
        <v/>
      </c>
      <c r="J10" s="12" t="str">
        <f ca="1">IF(OR($A10="",J$4=""),"",IF(COUNTIFS(Documentos!$A$2:$A$601,$A10,Documentos!$B$2:$B$601,J$4)=0,"—",IF(SUMPRODUCT(MAX((Documentos!$A$2:$A$601=$A10)*(Documentos!$B$2:$B$601=J$4)*Documentos!$J$2:$J$601))=0,"OK",IF(SUMPRODUCT(MAX((Documentos!$A$2:$A$601=$A10)*(Documentos!$B$2:$B$601=J$4)*Documentos!$J$2:$J$601))&lt;TODAY(),"CAD",IF(SUMPRODUCT(MAX((Documentos!$A$2:$A$601=$A10)*(Documentos!$B$2:$B$601=J$4)*Documentos!$J$2:$J$601))-TODAY()&lt;=Configuración!$B$2,(SUMPRODUCT(MAX((Documentos!$A$2:$A$601=$A10)*(Documentos!$B$2:$B$601=J$4)*Documentos!$J$2:$J$601))-TODAY())&amp;" d","OK")))))</f>
        <v/>
      </c>
      <c r="K10" s="12" t="str">
        <f ca="1">IF(OR($A10="",K$4=""),"",IF(COUNTIFS(Documentos!$A$2:$A$601,$A10,Documentos!$B$2:$B$601,K$4)=0,"—",IF(SUMPRODUCT(MAX((Documentos!$A$2:$A$601=$A10)*(Documentos!$B$2:$B$601=K$4)*Documentos!$J$2:$J$601))=0,"OK",IF(SUMPRODUCT(MAX((Documentos!$A$2:$A$601=$A10)*(Documentos!$B$2:$B$601=K$4)*Documentos!$J$2:$J$601))&lt;TODAY(),"CAD",IF(SUMPRODUCT(MAX((Documentos!$A$2:$A$601=$A10)*(Documentos!$B$2:$B$601=K$4)*Documentos!$J$2:$J$601))-TODAY()&lt;=Configuración!$B$2,(SUMPRODUCT(MAX((Documentos!$A$2:$A$601=$A10)*(Documentos!$B$2:$B$601=K$4)*Documentos!$J$2:$J$601))-TODAY())&amp;" d","OK")))))</f>
        <v/>
      </c>
    </row>
    <row r="11" spans="1:11" x14ac:dyDescent="0.3">
      <c r="A11" s="11" t="str">
        <f>IF(Trabajadores!A8="","",Trabajadores!A8)</f>
        <v/>
      </c>
      <c r="B11" s="12" t="str">
        <f ca="1">IF(OR($A11="",B$4=""),"",IF(COUNTIFS(Documentos!$A$2:$A$601,$A11,Documentos!$B$2:$B$601,B$4)=0,"—",IF(SUMPRODUCT(MAX((Documentos!$A$2:$A$601=$A11)*(Documentos!$B$2:$B$601=B$4)*Documentos!$J$2:$J$601))=0,"OK",IF(SUMPRODUCT(MAX((Documentos!$A$2:$A$601=$A11)*(Documentos!$B$2:$B$601=B$4)*Documentos!$J$2:$J$601))&lt;TODAY(),"CAD",IF(SUMPRODUCT(MAX((Documentos!$A$2:$A$601=$A11)*(Documentos!$B$2:$B$601=B$4)*Documentos!$J$2:$J$601))-TODAY()&lt;=Configuración!$B$2,(SUMPRODUCT(MAX((Documentos!$A$2:$A$601=$A11)*(Documentos!$B$2:$B$601=B$4)*Documentos!$J$2:$J$601))-TODAY())&amp;" d","OK")))))</f>
        <v/>
      </c>
      <c r="C11" s="12" t="str">
        <f ca="1">IF(OR($A11="",C$4=""),"",IF(COUNTIFS(Documentos!$A$2:$A$601,$A11,Documentos!$B$2:$B$601,C$4)=0,"—",IF(SUMPRODUCT(MAX((Documentos!$A$2:$A$601=$A11)*(Documentos!$B$2:$B$601=C$4)*Documentos!$J$2:$J$601))=0,"OK",IF(SUMPRODUCT(MAX((Documentos!$A$2:$A$601=$A11)*(Documentos!$B$2:$B$601=C$4)*Documentos!$J$2:$J$601))&lt;TODAY(),"CAD",IF(SUMPRODUCT(MAX((Documentos!$A$2:$A$601=$A11)*(Documentos!$B$2:$B$601=C$4)*Documentos!$J$2:$J$601))-TODAY()&lt;=Configuración!$B$2,(SUMPRODUCT(MAX((Documentos!$A$2:$A$601=$A11)*(Documentos!$B$2:$B$601=C$4)*Documentos!$J$2:$J$601))-TODAY())&amp;" d","OK")))))</f>
        <v/>
      </c>
      <c r="D11" s="12" t="str">
        <f ca="1">IF(OR($A11="",D$4=""),"",IF(COUNTIFS(Documentos!$A$2:$A$601,$A11,Documentos!$B$2:$B$601,D$4)=0,"—",IF(SUMPRODUCT(MAX((Documentos!$A$2:$A$601=$A11)*(Documentos!$B$2:$B$601=D$4)*Documentos!$J$2:$J$601))=0,"OK",IF(SUMPRODUCT(MAX((Documentos!$A$2:$A$601=$A11)*(Documentos!$B$2:$B$601=D$4)*Documentos!$J$2:$J$601))&lt;TODAY(),"CAD",IF(SUMPRODUCT(MAX((Documentos!$A$2:$A$601=$A11)*(Documentos!$B$2:$B$601=D$4)*Documentos!$J$2:$J$601))-TODAY()&lt;=Configuración!$B$2,(SUMPRODUCT(MAX((Documentos!$A$2:$A$601=$A11)*(Documentos!$B$2:$B$601=D$4)*Documentos!$J$2:$J$601))-TODAY())&amp;" d","OK")))))</f>
        <v/>
      </c>
      <c r="E11" s="12" t="str">
        <f ca="1">IF(OR($A11="",E$4=""),"",IF(COUNTIFS(Documentos!$A$2:$A$601,$A11,Documentos!$B$2:$B$601,E$4)=0,"—",IF(SUMPRODUCT(MAX((Documentos!$A$2:$A$601=$A11)*(Documentos!$B$2:$B$601=E$4)*Documentos!$J$2:$J$601))=0,"OK",IF(SUMPRODUCT(MAX((Documentos!$A$2:$A$601=$A11)*(Documentos!$B$2:$B$601=E$4)*Documentos!$J$2:$J$601))&lt;TODAY(),"CAD",IF(SUMPRODUCT(MAX((Documentos!$A$2:$A$601=$A11)*(Documentos!$B$2:$B$601=E$4)*Documentos!$J$2:$J$601))-TODAY()&lt;=Configuración!$B$2,(SUMPRODUCT(MAX((Documentos!$A$2:$A$601=$A11)*(Documentos!$B$2:$B$601=E$4)*Documentos!$J$2:$J$601))-TODAY())&amp;" d","OK")))))</f>
        <v/>
      </c>
      <c r="F11" s="12" t="str">
        <f ca="1">IF(OR($A11="",F$4=""),"",IF(COUNTIFS(Documentos!$A$2:$A$601,$A11,Documentos!$B$2:$B$601,F$4)=0,"—",IF(SUMPRODUCT(MAX((Documentos!$A$2:$A$601=$A11)*(Documentos!$B$2:$B$601=F$4)*Documentos!$J$2:$J$601))=0,"OK",IF(SUMPRODUCT(MAX((Documentos!$A$2:$A$601=$A11)*(Documentos!$B$2:$B$601=F$4)*Documentos!$J$2:$J$601))&lt;TODAY(),"CAD",IF(SUMPRODUCT(MAX((Documentos!$A$2:$A$601=$A11)*(Documentos!$B$2:$B$601=F$4)*Documentos!$J$2:$J$601))-TODAY()&lt;=Configuración!$B$2,(SUMPRODUCT(MAX((Documentos!$A$2:$A$601=$A11)*(Documentos!$B$2:$B$601=F$4)*Documentos!$J$2:$J$601))-TODAY())&amp;" d","OK")))))</f>
        <v/>
      </c>
      <c r="G11" s="12" t="str">
        <f ca="1">IF(OR($A11="",G$4=""),"",IF(COUNTIFS(Documentos!$A$2:$A$601,$A11,Documentos!$B$2:$B$601,G$4)=0,"—",IF(SUMPRODUCT(MAX((Documentos!$A$2:$A$601=$A11)*(Documentos!$B$2:$B$601=G$4)*Documentos!$J$2:$J$601))=0,"OK",IF(SUMPRODUCT(MAX((Documentos!$A$2:$A$601=$A11)*(Documentos!$B$2:$B$601=G$4)*Documentos!$J$2:$J$601))&lt;TODAY(),"CAD",IF(SUMPRODUCT(MAX((Documentos!$A$2:$A$601=$A11)*(Documentos!$B$2:$B$601=G$4)*Documentos!$J$2:$J$601))-TODAY()&lt;=Configuración!$B$2,(SUMPRODUCT(MAX((Documentos!$A$2:$A$601=$A11)*(Documentos!$B$2:$B$601=G$4)*Documentos!$J$2:$J$601))-TODAY())&amp;" d","OK")))))</f>
        <v/>
      </c>
      <c r="H11" s="12" t="str">
        <f ca="1">IF(OR($A11="",H$4=""),"",IF(COUNTIFS(Documentos!$A$2:$A$601,$A11,Documentos!$B$2:$B$601,H$4)=0,"—",IF(SUMPRODUCT(MAX((Documentos!$A$2:$A$601=$A11)*(Documentos!$B$2:$B$601=H$4)*Documentos!$J$2:$J$601))=0,"OK",IF(SUMPRODUCT(MAX((Documentos!$A$2:$A$601=$A11)*(Documentos!$B$2:$B$601=H$4)*Documentos!$J$2:$J$601))&lt;TODAY(),"CAD",IF(SUMPRODUCT(MAX((Documentos!$A$2:$A$601=$A11)*(Documentos!$B$2:$B$601=H$4)*Documentos!$J$2:$J$601))-TODAY()&lt;=Configuración!$B$2,(SUMPRODUCT(MAX((Documentos!$A$2:$A$601=$A11)*(Documentos!$B$2:$B$601=H$4)*Documentos!$J$2:$J$601))-TODAY())&amp;" d","OK")))))</f>
        <v/>
      </c>
      <c r="I11" s="12" t="str">
        <f ca="1">IF(OR($A11="",I$4=""),"",IF(COUNTIFS(Documentos!$A$2:$A$601,$A11,Documentos!$B$2:$B$601,I$4)=0,"—",IF(SUMPRODUCT(MAX((Documentos!$A$2:$A$601=$A11)*(Documentos!$B$2:$B$601=I$4)*Documentos!$J$2:$J$601))=0,"OK",IF(SUMPRODUCT(MAX((Documentos!$A$2:$A$601=$A11)*(Documentos!$B$2:$B$601=I$4)*Documentos!$J$2:$J$601))&lt;TODAY(),"CAD",IF(SUMPRODUCT(MAX((Documentos!$A$2:$A$601=$A11)*(Documentos!$B$2:$B$601=I$4)*Documentos!$J$2:$J$601))-TODAY()&lt;=Configuración!$B$2,(SUMPRODUCT(MAX((Documentos!$A$2:$A$601=$A11)*(Documentos!$B$2:$B$601=I$4)*Documentos!$J$2:$J$601))-TODAY())&amp;" d","OK")))))</f>
        <v/>
      </c>
      <c r="J11" s="12" t="str">
        <f ca="1">IF(OR($A11="",J$4=""),"",IF(COUNTIFS(Documentos!$A$2:$A$601,$A11,Documentos!$B$2:$B$601,J$4)=0,"—",IF(SUMPRODUCT(MAX((Documentos!$A$2:$A$601=$A11)*(Documentos!$B$2:$B$601=J$4)*Documentos!$J$2:$J$601))=0,"OK",IF(SUMPRODUCT(MAX((Documentos!$A$2:$A$601=$A11)*(Documentos!$B$2:$B$601=J$4)*Documentos!$J$2:$J$601))&lt;TODAY(),"CAD",IF(SUMPRODUCT(MAX((Documentos!$A$2:$A$601=$A11)*(Documentos!$B$2:$B$601=J$4)*Documentos!$J$2:$J$601))-TODAY()&lt;=Configuración!$B$2,(SUMPRODUCT(MAX((Documentos!$A$2:$A$601=$A11)*(Documentos!$B$2:$B$601=J$4)*Documentos!$J$2:$J$601))-TODAY())&amp;" d","OK")))))</f>
        <v/>
      </c>
      <c r="K11" s="12" t="str">
        <f ca="1">IF(OR($A11="",K$4=""),"",IF(COUNTIFS(Documentos!$A$2:$A$601,$A11,Documentos!$B$2:$B$601,K$4)=0,"—",IF(SUMPRODUCT(MAX((Documentos!$A$2:$A$601=$A11)*(Documentos!$B$2:$B$601=K$4)*Documentos!$J$2:$J$601))=0,"OK",IF(SUMPRODUCT(MAX((Documentos!$A$2:$A$601=$A11)*(Documentos!$B$2:$B$601=K$4)*Documentos!$J$2:$J$601))&lt;TODAY(),"CAD",IF(SUMPRODUCT(MAX((Documentos!$A$2:$A$601=$A11)*(Documentos!$B$2:$B$601=K$4)*Documentos!$J$2:$J$601))-TODAY()&lt;=Configuración!$B$2,(SUMPRODUCT(MAX((Documentos!$A$2:$A$601=$A11)*(Documentos!$B$2:$B$601=K$4)*Documentos!$J$2:$J$601))-TODAY())&amp;" d","OK")))))</f>
        <v/>
      </c>
    </row>
    <row r="12" spans="1:11" x14ac:dyDescent="0.3">
      <c r="A12" s="11" t="str">
        <f>IF(Trabajadores!A9="","",Trabajadores!A9)</f>
        <v/>
      </c>
      <c r="B12" s="12" t="str">
        <f ca="1">IF(OR($A12="",B$4=""),"",IF(COUNTIFS(Documentos!$A$2:$A$601,$A12,Documentos!$B$2:$B$601,B$4)=0,"—",IF(SUMPRODUCT(MAX((Documentos!$A$2:$A$601=$A12)*(Documentos!$B$2:$B$601=B$4)*Documentos!$J$2:$J$601))=0,"OK",IF(SUMPRODUCT(MAX((Documentos!$A$2:$A$601=$A12)*(Documentos!$B$2:$B$601=B$4)*Documentos!$J$2:$J$601))&lt;TODAY(),"CAD",IF(SUMPRODUCT(MAX((Documentos!$A$2:$A$601=$A12)*(Documentos!$B$2:$B$601=B$4)*Documentos!$J$2:$J$601))-TODAY()&lt;=Configuración!$B$2,(SUMPRODUCT(MAX((Documentos!$A$2:$A$601=$A12)*(Documentos!$B$2:$B$601=B$4)*Documentos!$J$2:$J$601))-TODAY())&amp;" d","OK")))))</f>
        <v/>
      </c>
      <c r="C12" s="12" t="str">
        <f ca="1">IF(OR($A12="",C$4=""),"",IF(COUNTIFS(Documentos!$A$2:$A$601,$A12,Documentos!$B$2:$B$601,C$4)=0,"—",IF(SUMPRODUCT(MAX((Documentos!$A$2:$A$601=$A12)*(Documentos!$B$2:$B$601=C$4)*Documentos!$J$2:$J$601))=0,"OK",IF(SUMPRODUCT(MAX((Documentos!$A$2:$A$601=$A12)*(Documentos!$B$2:$B$601=C$4)*Documentos!$J$2:$J$601))&lt;TODAY(),"CAD",IF(SUMPRODUCT(MAX((Documentos!$A$2:$A$601=$A12)*(Documentos!$B$2:$B$601=C$4)*Documentos!$J$2:$J$601))-TODAY()&lt;=Configuración!$B$2,(SUMPRODUCT(MAX((Documentos!$A$2:$A$601=$A12)*(Documentos!$B$2:$B$601=C$4)*Documentos!$J$2:$J$601))-TODAY())&amp;" d","OK")))))</f>
        <v/>
      </c>
      <c r="D12" s="12" t="str">
        <f ca="1">IF(OR($A12="",D$4=""),"",IF(COUNTIFS(Documentos!$A$2:$A$601,$A12,Documentos!$B$2:$B$601,D$4)=0,"—",IF(SUMPRODUCT(MAX((Documentos!$A$2:$A$601=$A12)*(Documentos!$B$2:$B$601=D$4)*Documentos!$J$2:$J$601))=0,"OK",IF(SUMPRODUCT(MAX((Documentos!$A$2:$A$601=$A12)*(Documentos!$B$2:$B$601=D$4)*Documentos!$J$2:$J$601))&lt;TODAY(),"CAD",IF(SUMPRODUCT(MAX((Documentos!$A$2:$A$601=$A12)*(Documentos!$B$2:$B$601=D$4)*Documentos!$J$2:$J$601))-TODAY()&lt;=Configuración!$B$2,(SUMPRODUCT(MAX((Documentos!$A$2:$A$601=$A12)*(Documentos!$B$2:$B$601=D$4)*Documentos!$J$2:$J$601))-TODAY())&amp;" d","OK")))))</f>
        <v/>
      </c>
      <c r="E12" s="12" t="str">
        <f ca="1">IF(OR($A12="",E$4=""),"",IF(COUNTIFS(Documentos!$A$2:$A$601,$A12,Documentos!$B$2:$B$601,E$4)=0,"—",IF(SUMPRODUCT(MAX((Documentos!$A$2:$A$601=$A12)*(Documentos!$B$2:$B$601=E$4)*Documentos!$J$2:$J$601))=0,"OK",IF(SUMPRODUCT(MAX((Documentos!$A$2:$A$601=$A12)*(Documentos!$B$2:$B$601=E$4)*Documentos!$J$2:$J$601))&lt;TODAY(),"CAD",IF(SUMPRODUCT(MAX((Documentos!$A$2:$A$601=$A12)*(Documentos!$B$2:$B$601=E$4)*Documentos!$J$2:$J$601))-TODAY()&lt;=Configuración!$B$2,(SUMPRODUCT(MAX((Documentos!$A$2:$A$601=$A12)*(Documentos!$B$2:$B$601=E$4)*Documentos!$J$2:$J$601))-TODAY())&amp;" d","OK")))))</f>
        <v/>
      </c>
      <c r="F12" s="12" t="str">
        <f ca="1">IF(OR($A12="",F$4=""),"",IF(COUNTIFS(Documentos!$A$2:$A$601,$A12,Documentos!$B$2:$B$601,F$4)=0,"—",IF(SUMPRODUCT(MAX((Documentos!$A$2:$A$601=$A12)*(Documentos!$B$2:$B$601=F$4)*Documentos!$J$2:$J$601))=0,"OK",IF(SUMPRODUCT(MAX((Documentos!$A$2:$A$601=$A12)*(Documentos!$B$2:$B$601=F$4)*Documentos!$J$2:$J$601))&lt;TODAY(),"CAD",IF(SUMPRODUCT(MAX((Documentos!$A$2:$A$601=$A12)*(Documentos!$B$2:$B$601=F$4)*Documentos!$J$2:$J$601))-TODAY()&lt;=Configuración!$B$2,(SUMPRODUCT(MAX((Documentos!$A$2:$A$601=$A12)*(Documentos!$B$2:$B$601=F$4)*Documentos!$J$2:$J$601))-TODAY())&amp;" d","OK")))))</f>
        <v/>
      </c>
      <c r="G12" s="12" t="str">
        <f ca="1">IF(OR($A12="",G$4=""),"",IF(COUNTIFS(Documentos!$A$2:$A$601,$A12,Documentos!$B$2:$B$601,G$4)=0,"—",IF(SUMPRODUCT(MAX((Documentos!$A$2:$A$601=$A12)*(Documentos!$B$2:$B$601=G$4)*Documentos!$J$2:$J$601))=0,"OK",IF(SUMPRODUCT(MAX((Documentos!$A$2:$A$601=$A12)*(Documentos!$B$2:$B$601=G$4)*Documentos!$J$2:$J$601))&lt;TODAY(),"CAD",IF(SUMPRODUCT(MAX((Documentos!$A$2:$A$601=$A12)*(Documentos!$B$2:$B$601=G$4)*Documentos!$J$2:$J$601))-TODAY()&lt;=Configuración!$B$2,(SUMPRODUCT(MAX((Documentos!$A$2:$A$601=$A12)*(Documentos!$B$2:$B$601=G$4)*Documentos!$J$2:$J$601))-TODAY())&amp;" d","OK")))))</f>
        <v/>
      </c>
      <c r="H12" s="12" t="str">
        <f ca="1">IF(OR($A12="",H$4=""),"",IF(COUNTIFS(Documentos!$A$2:$A$601,$A12,Documentos!$B$2:$B$601,H$4)=0,"—",IF(SUMPRODUCT(MAX((Documentos!$A$2:$A$601=$A12)*(Documentos!$B$2:$B$601=H$4)*Documentos!$J$2:$J$601))=0,"OK",IF(SUMPRODUCT(MAX((Documentos!$A$2:$A$601=$A12)*(Documentos!$B$2:$B$601=H$4)*Documentos!$J$2:$J$601))&lt;TODAY(),"CAD",IF(SUMPRODUCT(MAX((Documentos!$A$2:$A$601=$A12)*(Documentos!$B$2:$B$601=H$4)*Documentos!$J$2:$J$601))-TODAY()&lt;=Configuración!$B$2,(SUMPRODUCT(MAX((Documentos!$A$2:$A$601=$A12)*(Documentos!$B$2:$B$601=H$4)*Documentos!$J$2:$J$601))-TODAY())&amp;" d","OK")))))</f>
        <v/>
      </c>
      <c r="I12" s="12" t="str">
        <f ca="1">IF(OR($A12="",I$4=""),"",IF(COUNTIFS(Documentos!$A$2:$A$601,$A12,Documentos!$B$2:$B$601,I$4)=0,"—",IF(SUMPRODUCT(MAX((Documentos!$A$2:$A$601=$A12)*(Documentos!$B$2:$B$601=I$4)*Documentos!$J$2:$J$601))=0,"OK",IF(SUMPRODUCT(MAX((Documentos!$A$2:$A$601=$A12)*(Documentos!$B$2:$B$601=I$4)*Documentos!$J$2:$J$601))&lt;TODAY(),"CAD",IF(SUMPRODUCT(MAX((Documentos!$A$2:$A$601=$A12)*(Documentos!$B$2:$B$601=I$4)*Documentos!$J$2:$J$601))-TODAY()&lt;=Configuración!$B$2,(SUMPRODUCT(MAX((Documentos!$A$2:$A$601=$A12)*(Documentos!$B$2:$B$601=I$4)*Documentos!$J$2:$J$601))-TODAY())&amp;" d","OK")))))</f>
        <v/>
      </c>
      <c r="J12" s="12" t="str">
        <f ca="1">IF(OR($A12="",J$4=""),"",IF(COUNTIFS(Documentos!$A$2:$A$601,$A12,Documentos!$B$2:$B$601,J$4)=0,"—",IF(SUMPRODUCT(MAX((Documentos!$A$2:$A$601=$A12)*(Documentos!$B$2:$B$601=J$4)*Documentos!$J$2:$J$601))=0,"OK",IF(SUMPRODUCT(MAX((Documentos!$A$2:$A$601=$A12)*(Documentos!$B$2:$B$601=J$4)*Documentos!$J$2:$J$601))&lt;TODAY(),"CAD",IF(SUMPRODUCT(MAX((Documentos!$A$2:$A$601=$A12)*(Documentos!$B$2:$B$601=J$4)*Documentos!$J$2:$J$601))-TODAY()&lt;=Configuración!$B$2,(SUMPRODUCT(MAX((Documentos!$A$2:$A$601=$A12)*(Documentos!$B$2:$B$601=J$4)*Documentos!$J$2:$J$601))-TODAY())&amp;" d","OK")))))</f>
        <v/>
      </c>
      <c r="K12" s="12" t="str">
        <f ca="1">IF(OR($A12="",K$4=""),"",IF(COUNTIFS(Documentos!$A$2:$A$601,$A12,Documentos!$B$2:$B$601,K$4)=0,"—",IF(SUMPRODUCT(MAX((Documentos!$A$2:$A$601=$A12)*(Documentos!$B$2:$B$601=K$4)*Documentos!$J$2:$J$601))=0,"OK",IF(SUMPRODUCT(MAX((Documentos!$A$2:$A$601=$A12)*(Documentos!$B$2:$B$601=K$4)*Documentos!$J$2:$J$601))&lt;TODAY(),"CAD",IF(SUMPRODUCT(MAX((Documentos!$A$2:$A$601=$A12)*(Documentos!$B$2:$B$601=K$4)*Documentos!$J$2:$J$601))-TODAY()&lt;=Configuración!$B$2,(SUMPRODUCT(MAX((Documentos!$A$2:$A$601=$A12)*(Documentos!$B$2:$B$601=K$4)*Documentos!$J$2:$J$601))-TODAY())&amp;" d","OK")))))</f>
        <v/>
      </c>
    </row>
    <row r="13" spans="1:11" x14ac:dyDescent="0.3">
      <c r="A13" s="11" t="str">
        <f>IF(Trabajadores!A10="","",Trabajadores!A10)</f>
        <v/>
      </c>
      <c r="B13" s="12" t="str">
        <f ca="1">IF(OR($A13="",B$4=""),"",IF(COUNTIFS(Documentos!$A$2:$A$601,$A13,Documentos!$B$2:$B$601,B$4)=0,"—",IF(SUMPRODUCT(MAX((Documentos!$A$2:$A$601=$A13)*(Documentos!$B$2:$B$601=B$4)*Documentos!$J$2:$J$601))=0,"OK",IF(SUMPRODUCT(MAX((Documentos!$A$2:$A$601=$A13)*(Documentos!$B$2:$B$601=B$4)*Documentos!$J$2:$J$601))&lt;TODAY(),"CAD",IF(SUMPRODUCT(MAX((Documentos!$A$2:$A$601=$A13)*(Documentos!$B$2:$B$601=B$4)*Documentos!$J$2:$J$601))-TODAY()&lt;=Configuración!$B$2,(SUMPRODUCT(MAX((Documentos!$A$2:$A$601=$A13)*(Documentos!$B$2:$B$601=B$4)*Documentos!$J$2:$J$601))-TODAY())&amp;" d","OK")))))</f>
        <v/>
      </c>
      <c r="C13" s="12" t="str">
        <f ca="1">IF(OR($A13="",C$4=""),"",IF(COUNTIFS(Documentos!$A$2:$A$601,$A13,Documentos!$B$2:$B$601,C$4)=0,"—",IF(SUMPRODUCT(MAX((Documentos!$A$2:$A$601=$A13)*(Documentos!$B$2:$B$601=C$4)*Documentos!$J$2:$J$601))=0,"OK",IF(SUMPRODUCT(MAX((Documentos!$A$2:$A$601=$A13)*(Documentos!$B$2:$B$601=C$4)*Documentos!$J$2:$J$601))&lt;TODAY(),"CAD",IF(SUMPRODUCT(MAX((Documentos!$A$2:$A$601=$A13)*(Documentos!$B$2:$B$601=C$4)*Documentos!$J$2:$J$601))-TODAY()&lt;=Configuración!$B$2,(SUMPRODUCT(MAX((Documentos!$A$2:$A$601=$A13)*(Documentos!$B$2:$B$601=C$4)*Documentos!$J$2:$J$601))-TODAY())&amp;" d","OK")))))</f>
        <v/>
      </c>
      <c r="D13" s="12" t="str">
        <f ca="1">IF(OR($A13="",D$4=""),"",IF(COUNTIFS(Documentos!$A$2:$A$601,$A13,Documentos!$B$2:$B$601,D$4)=0,"—",IF(SUMPRODUCT(MAX((Documentos!$A$2:$A$601=$A13)*(Documentos!$B$2:$B$601=D$4)*Documentos!$J$2:$J$601))=0,"OK",IF(SUMPRODUCT(MAX((Documentos!$A$2:$A$601=$A13)*(Documentos!$B$2:$B$601=D$4)*Documentos!$J$2:$J$601))&lt;TODAY(),"CAD",IF(SUMPRODUCT(MAX((Documentos!$A$2:$A$601=$A13)*(Documentos!$B$2:$B$601=D$4)*Documentos!$J$2:$J$601))-TODAY()&lt;=Configuración!$B$2,(SUMPRODUCT(MAX((Documentos!$A$2:$A$601=$A13)*(Documentos!$B$2:$B$601=D$4)*Documentos!$J$2:$J$601))-TODAY())&amp;" d","OK")))))</f>
        <v/>
      </c>
      <c r="E13" s="12" t="str">
        <f ca="1">IF(OR($A13="",E$4=""),"",IF(COUNTIFS(Documentos!$A$2:$A$601,$A13,Documentos!$B$2:$B$601,E$4)=0,"—",IF(SUMPRODUCT(MAX((Documentos!$A$2:$A$601=$A13)*(Documentos!$B$2:$B$601=E$4)*Documentos!$J$2:$J$601))=0,"OK",IF(SUMPRODUCT(MAX((Documentos!$A$2:$A$601=$A13)*(Documentos!$B$2:$B$601=E$4)*Documentos!$J$2:$J$601))&lt;TODAY(),"CAD",IF(SUMPRODUCT(MAX((Documentos!$A$2:$A$601=$A13)*(Documentos!$B$2:$B$601=E$4)*Documentos!$J$2:$J$601))-TODAY()&lt;=Configuración!$B$2,(SUMPRODUCT(MAX((Documentos!$A$2:$A$601=$A13)*(Documentos!$B$2:$B$601=E$4)*Documentos!$J$2:$J$601))-TODAY())&amp;" d","OK")))))</f>
        <v/>
      </c>
      <c r="F13" s="12" t="str">
        <f ca="1">IF(OR($A13="",F$4=""),"",IF(COUNTIFS(Documentos!$A$2:$A$601,$A13,Documentos!$B$2:$B$601,F$4)=0,"—",IF(SUMPRODUCT(MAX((Documentos!$A$2:$A$601=$A13)*(Documentos!$B$2:$B$601=F$4)*Documentos!$J$2:$J$601))=0,"OK",IF(SUMPRODUCT(MAX((Documentos!$A$2:$A$601=$A13)*(Documentos!$B$2:$B$601=F$4)*Documentos!$J$2:$J$601))&lt;TODAY(),"CAD",IF(SUMPRODUCT(MAX((Documentos!$A$2:$A$601=$A13)*(Documentos!$B$2:$B$601=F$4)*Documentos!$J$2:$J$601))-TODAY()&lt;=Configuración!$B$2,(SUMPRODUCT(MAX((Documentos!$A$2:$A$601=$A13)*(Documentos!$B$2:$B$601=F$4)*Documentos!$J$2:$J$601))-TODAY())&amp;" d","OK")))))</f>
        <v/>
      </c>
      <c r="G13" s="12" t="str">
        <f ca="1">IF(OR($A13="",G$4=""),"",IF(COUNTIFS(Documentos!$A$2:$A$601,$A13,Documentos!$B$2:$B$601,G$4)=0,"—",IF(SUMPRODUCT(MAX((Documentos!$A$2:$A$601=$A13)*(Documentos!$B$2:$B$601=G$4)*Documentos!$J$2:$J$601))=0,"OK",IF(SUMPRODUCT(MAX((Documentos!$A$2:$A$601=$A13)*(Documentos!$B$2:$B$601=G$4)*Documentos!$J$2:$J$601))&lt;TODAY(),"CAD",IF(SUMPRODUCT(MAX((Documentos!$A$2:$A$601=$A13)*(Documentos!$B$2:$B$601=G$4)*Documentos!$J$2:$J$601))-TODAY()&lt;=Configuración!$B$2,(SUMPRODUCT(MAX((Documentos!$A$2:$A$601=$A13)*(Documentos!$B$2:$B$601=G$4)*Documentos!$J$2:$J$601))-TODAY())&amp;" d","OK")))))</f>
        <v/>
      </c>
      <c r="H13" s="12" t="str">
        <f ca="1">IF(OR($A13="",H$4=""),"",IF(COUNTIFS(Documentos!$A$2:$A$601,$A13,Documentos!$B$2:$B$601,H$4)=0,"—",IF(SUMPRODUCT(MAX((Documentos!$A$2:$A$601=$A13)*(Documentos!$B$2:$B$601=H$4)*Documentos!$J$2:$J$601))=0,"OK",IF(SUMPRODUCT(MAX((Documentos!$A$2:$A$601=$A13)*(Documentos!$B$2:$B$601=H$4)*Documentos!$J$2:$J$601))&lt;TODAY(),"CAD",IF(SUMPRODUCT(MAX((Documentos!$A$2:$A$601=$A13)*(Documentos!$B$2:$B$601=H$4)*Documentos!$J$2:$J$601))-TODAY()&lt;=Configuración!$B$2,(SUMPRODUCT(MAX((Documentos!$A$2:$A$601=$A13)*(Documentos!$B$2:$B$601=H$4)*Documentos!$J$2:$J$601))-TODAY())&amp;" d","OK")))))</f>
        <v/>
      </c>
      <c r="I13" s="12" t="str">
        <f ca="1">IF(OR($A13="",I$4=""),"",IF(COUNTIFS(Documentos!$A$2:$A$601,$A13,Documentos!$B$2:$B$601,I$4)=0,"—",IF(SUMPRODUCT(MAX((Documentos!$A$2:$A$601=$A13)*(Documentos!$B$2:$B$601=I$4)*Documentos!$J$2:$J$601))=0,"OK",IF(SUMPRODUCT(MAX((Documentos!$A$2:$A$601=$A13)*(Documentos!$B$2:$B$601=I$4)*Documentos!$J$2:$J$601))&lt;TODAY(),"CAD",IF(SUMPRODUCT(MAX((Documentos!$A$2:$A$601=$A13)*(Documentos!$B$2:$B$601=I$4)*Documentos!$J$2:$J$601))-TODAY()&lt;=Configuración!$B$2,(SUMPRODUCT(MAX((Documentos!$A$2:$A$601=$A13)*(Documentos!$B$2:$B$601=I$4)*Documentos!$J$2:$J$601))-TODAY())&amp;" d","OK")))))</f>
        <v/>
      </c>
      <c r="J13" s="12" t="str">
        <f ca="1">IF(OR($A13="",J$4=""),"",IF(COUNTIFS(Documentos!$A$2:$A$601,$A13,Documentos!$B$2:$B$601,J$4)=0,"—",IF(SUMPRODUCT(MAX((Documentos!$A$2:$A$601=$A13)*(Documentos!$B$2:$B$601=J$4)*Documentos!$J$2:$J$601))=0,"OK",IF(SUMPRODUCT(MAX((Documentos!$A$2:$A$601=$A13)*(Documentos!$B$2:$B$601=J$4)*Documentos!$J$2:$J$601))&lt;TODAY(),"CAD",IF(SUMPRODUCT(MAX((Documentos!$A$2:$A$601=$A13)*(Documentos!$B$2:$B$601=J$4)*Documentos!$J$2:$J$601))-TODAY()&lt;=Configuración!$B$2,(SUMPRODUCT(MAX((Documentos!$A$2:$A$601=$A13)*(Documentos!$B$2:$B$601=J$4)*Documentos!$J$2:$J$601))-TODAY())&amp;" d","OK")))))</f>
        <v/>
      </c>
      <c r="K13" s="12" t="str">
        <f ca="1">IF(OR($A13="",K$4=""),"",IF(COUNTIFS(Documentos!$A$2:$A$601,$A13,Documentos!$B$2:$B$601,K$4)=0,"—",IF(SUMPRODUCT(MAX((Documentos!$A$2:$A$601=$A13)*(Documentos!$B$2:$B$601=K$4)*Documentos!$J$2:$J$601))=0,"OK",IF(SUMPRODUCT(MAX((Documentos!$A$2:$A$601=$A13)*(Documentos!$B$2:$B$601=K$4)*Documentos!$J$2:$J$601))&lt;TODAY(),"CAD",IF(SUMPRODUCT(MAX((Documentos!$A$2:$A$601=$A13)*(Documentos!$B$2:$B$601=K$4)*Documentos!$J$2:$J$601))-TODAY()&lt;=Configuración!$B$2,(SUMPRODUCT(MAX((Documentos!$A$2:$A$601=$A13)*(Documentos!$B$2:$B$601=K$4)*Documentos!$J$2:$J$601))-TODAY())&amp;" d","OK")))))</f>
        <v/>
      </c>
    </row>
    <row r="14" spans="1:11" x14ac:dyDescent="0.3">
      <c r="A14" s="11" t="str">
        <f>IF(Trabajadores!A11="","",Trabajadores!A11)</f>
        <v/>
      </c>
      <c r="B14" s="12" t="str">
        <f ca="1">IF(OR($A14="",B$4=""),"",IF(COUNTIFS(Documentos!$A$2:$A$601,$A14,Documentos!$B$2:$B$601,B$4)=0,"—",IF(SUMPRODUCT(MAX((Documentos!$A$2:$A$601=$A14)*(Documentos!$B$2:$B$601=B$4)*Documentos!$J$2:$J$601))=0,"OK",IF(SUMPRODUCT(MAX((Documentos!$A$2:$A$601=$A14)*(Documentos!$B$2:$B$601=B$4)*Documentos!$J$2:$J$601))&lt;TODAY(),"CAD",IF(SUMPRODUCT(MAX((Documentos!$A$2:$A$601=$A14)*(Documentos!$B$2:$B$601=B$4)*Documentos!$J$2:$J$601))-TODAY()&lt;=Configuración!$B$2,(SUMPRODUCT(MAX((Documentos!$A$2:$A$601=$A14)*(Documentos!$B$2:$B$601=B$4)*Documentos!$J$2:$J$601))-TODAY())&amp;" d","OK")))))</f>
        <v/>
      </c>
      <c r="C14" s="12" t="str">
        <f ca="1">IF(OR($A14="",C$4=""),"",IF(COUNTIFS(Documentos!$A$2:$A$601,$A14,Documentos!$B$2:$B$601,C$4)=0,"—",IF(SUMPRODUCT(MAX((Documentos!$A$2:$A$601=$A14)*(Documentos!$B$2:$B$601=C$4)*Documentos!$J$2:$J$601))=0,"OK",IF(SUMPRODUCT(MAX((Documentos!$A$2:$A$601=$A14)*(Documentos!$B$2:$B$601=C$4)*Documentos!$J$2:$J$601))&lt;TODAY(),"CAD",IF(SUMPRODUCT(MAX((Documentos!$A$2:$A$601=$A14)*(Documentos!$B$2:$B$601=C$4)*Documentos!$J$2:$J$601))-TODAY()&lt;=Configuración!$B$2,(SUMPRODUCT(MAX((Documentos!$A$2:$A$601=$A14)*(Documentos!$B$2:$B$601=C$4)*Documentos!$J$2:$J$601))-TODAY())&amp;" d","OK")))))</f>
        <v/>
      </c>
      <c r="D14" s="12" t="str">
        <f ca="1">IF(OR($A14="",D$4=""),"",IF(COUNTIFS(Documentos!$A$2:$A$601,$A14,Documentos!$B$2:$B$601,D$4)=0,"—",IF(SUMPRODUCT(MAX((Documentos!$A$2:$A$601=$A14)*(Documentos!$B$2:$B$601=D$4)*Documentos!$J$2:$J$601))=0,"OK",IF(SUMPRODUCT(MAX((Documentos!$A$2:$A$601=$A14)*(Documentos!$B$2:$B$601=D$4)*Documentos!$J$2:$J$601))&lt;TODAY(),"CAD",IF(SUMPRODUCT(MAX((Documentos!$A$2:$A$601=$A14)*(Documentos!$B$2:$B$601=D$4)*Documentos!$J$2:$J$601))-TODAY()&lt;=Configuración!$B$2,(SUMPRODUCT(MAX((Documentos!$A$2:$A$601=$A14)*(Documentos!$B$2:$B$601=D$4)*Documentos!$J$2:$J$601))-TODAY())&amp;" d","OK")))))</f>
        <v/>
      </c>
      <c r="E14" s="12" t="str">
        <f ca="1">IF(OR($A14="",E$4=""),"",IF(COUNTIFS(Documentos!$A$2:$A$601,$A14,Documentos!$B$2:$B$601,E$4)=0,"—",IF(SUMPRODUCT(MAX((Documentos!$A$2:$A$601=$A14)*(Documentos!$B$2:$B$601=E$4)*Documentos!$J$2:$J$601))=0,"OK",IF(SUMPRODUCT(MAX((Documentos!$A$2:$A$601=$A14)*(Documentos!$B$2:$B$601=E$4)*Documentos!$J$2:$J$601))&lt;TODAY(),"CAD",IF(SUMPRODUCT(MAX((Documentos!$A$2:$A$601=$A14)*(Documentos!$B$2:$B$601=E$4)*Documentos!$J$2:$J$601))-TODAY()&lt;=Configuración!$B$2,(SUMPRODUCT(MAX((Documentos!$A$2:$A$601=$A14)*(Documentos!$B$2:$B$601=E$4)*Documentos!$J$2:$J$601))-TODAY())&amp;" d","OK")))))</f>
        <v/>
      </c>
      <c r="F14" s="12" t="str">
        <f ca="1">IF(OR($A14="",F$4=""),"",IF(COUNTIFS(Documentos!$A$2:$A$601,$A14,Documentos!$B$2:$B$601,F$4)=0,"—",IF(SUMPRODUCT(MAX((Documentos!$A$2:$A$601=$A14)*(Documentos!$B$2:$B$601=F$4)*Documentos!$J$2:$J$601))=0,"OK",IF(SUMPRODUCT(MAX((Documentos!$A$2:$A$601=$A14)*(Documentos!$B$2:$B$601=F$4)*Documentos!$J$2:$J$601))&lt;TODAY(),"CAD",IF(SUMPRODUCT(MAX((Documentos!$A$2:$A$601=$A14)*(Documentos!$B$2:$B$601=F$4)*Documentos!$J$2:$J$601))-TODAY()&lt;=Configuración!$B$2,(SUMPRODUCT(MAX((Documentos!$A$2:$A$601=$A14)*(Documentos!$B$2:$B$601=F$4)*Documentos!$J$2:$J$601))-TODAY())&amp;" d","OK")))))</f>
        <v/>
      </c>
      <c r="G14" s="12" t="str">
        <f ca="1">IF(OR($A14="",G$4=""),"",IF(COUNTIFS(Documentos!$A$2:$A$601,$A14,Documentos!$B$2:$B$601,G$4)=0,"—",IF(SUMPRODUCT(MAX((Documentos!$A$2:$A$601=$A14)*(Documentos!$B$2:$B$601=G$4)*Documentos!$J$2:$J$601))=0,"OK",IF(SUMPRODUCT(MAX((Documentos!$A$2:$A$601=$A14)*(Documentos!$B$2:$B$601=G$4)*Documentos!$J$2:$J$601))&lt;TODAY(),"CAD",IF(SUMPRODUCT(MAX((Documentos!$A$2:$A$601=$A14)*(Documentos!$B$2:$B$601=G$4)*Documentos!$J$2:$J$601))-TODAY()&lt;=Configuración!$B$2,(SUMPRODUCT(MAX((Documentos!$A$2:$A$601=$A14)*(Documentos!$B$2:$B$601=G$4)*Documentos!$J$2:$J$601))-TODAY())&amp;" d","OK")))))</f>
        <v/>
      </c>
      <c r="H14" s="12" t="str">
        <f ca="1">IF(OR($A14="",H$4=""),"",IF(COUNTIFS(Documentos!$A$2:$A$601,$A14,Documentos!$B$2:$B$601,H$4)=0,"—",IF(SUMPRODUCT(MAX((Documentos!$A$2:$A$601=$A14)*(Documentos!$B$2:$B$601=H$4)*Documentos!$J$2:$J$601))=0,"OK",IF(SUMPRODUCT(MAX((Documentos!$A$2:$A$601=$A14)*(Documentos!$B$2:$B$601=H$4)*Documentos!$J$2:$J$601))&lt;TODAY(),"CAD",IF(SUMPRODUCT(MAX((Documentos!$A$2:$A$601=$A14)*(Documentos!$B$2:$B$601=H$4)*Documentos!$J$2:$J$601))-TODAY()&lt;=Configuración!$B$2,(SUMPRODUCT(MAX((Documentos!$A$2:$A$601=$A14)*(Documentos!$B$2:$B$601=H$4)*Documentos!$J$2:$J$601))-TODAY())&amp;" d","OK")))))</f>
        <v/>
      </c>
      <c r="I14" s="12" t="str">
        <f ca="1">IF(OR($A14="",I$4=""),"",IF(COUNTIFS(Documentos!$A$2:$A$601,$A14,Documentos!$B$2:$B$601,I$4)=0,"—",IF(SUMPRODUCT(MAX((Documentos!$A$2:$A$601=$A14)*(Documentos!$B$2:$B$601=I$4)*Documentos!$J$2:$J$601))=0,"OK",IF(SUMPRODUCT(MAX((Documentos!$A$2:$A$601=$A14)*(Documentos!$B$2:$B$601=I$4)*Documentos!$J$2:$J$601))&lt;TODAY(),"CAD",IF(SUMPRODUCT(MAX((Documentos!$A$2:$A$601=$A14)*(Documentos!$B$2:$B$601=I$4)*Documentos!$J$2:$J$601))-TODAY()&lt;=Configuración!$B$2,(SUMPRODUCT(MAX((Documentos!$A$2:$A$601=$A14)*(Documentos!$B$2:$B$601=I$4)*Documentos!$J$2:$J$601))-TODAY())&amp;" d","OK")))))</f>
        <v/>
      </c>
      <c r="J14" s="12" t="str">
        <f ca="1">IF(OR($A14="",J$4=""),"",IF(COUNTIFS(Documentos!$A$2:$A$601,$A14,Documentos!$B$2:$B$601,J$4)=0,"—",IF(SUMPRODUCT(MAX((Documentos!$A$2:$A$601=$A14)*(Documentos!$B$2:$B$601=J$4)*Documentos!$J$2:$J$601))=0,"OK",IF(SUMPRODUCT(MAX((Documentos!$A$2:$A$601=$A14)*(Documentos!$B$2:$B$601=J$4)*Documentos!$J$2:$J$601))&lt;TODAY(),"CAD",IF(SUMPRODUCT(MAX((Documentos!$A$2:$A$601=$A14)*(Documentos!$B$2:$B$601=J$4)*Documentos!$J$2:$J$601))-TODAY()&lt;=Configuración!$B$2,(SUMPRODUCT(MAX((Documentos!$A$2:$A$601=$A14)*(Documentos!$B$2:$B$601=J$4)*Documentos!$J$2:$J$601))-TODAY())&amp;" d","OK")))))</f>
        <v/>
      </c>
      <c r="K14" s="12" t="str">
        <f ca="1">IF(OR($A14="",K$4=""),"",IF(COUNTIFS(Documentos!$A$2:$A$601,$A14,Documentos!$B$2:$B$601,K$4)=0,"—",IF(SUMPRODUCT(MAX((Documentos!$A$2:$A$601=$A14)*(Documentos!$B$2:$B$601=K$4)*Documentos!$J$2:$J$601))=0,"OK",IF(SUMPRODUCT(MAX((Documentos!$A$2:$A$601=$A14)*(Documentos!$B$2:$B$601=K$4)*Documentos!$J$2:$J$601))&lt;TODAY(),"CAD",IF(SUMPRODUCT(MAX((Documentos!$A$2:$A$601=$A14)*(Documentos!$B$2:$B$601=K$4)*Documentos!$J$2:$J$601))-TODAY()&lt;=Configuración!$B$2,(SUMPRODUCT(MAX((Documentos!$A$2:$A$601=$A14)*(Documentos!$B$2:$B$601=K$4)*Documentos!$J$2:$J$601))-TODAY())&amp;" d","OK")))))</f>
        <v/>
      </c>
    </row>
    <row r="15" spans="1:11" x14ac:dyDescent="0.3">
      <c r="A15" s="11" t="str">
        <f>IF(Trabajadores!A12="","",Trabajadores!A12)</f>
        <v/>
      </c>
      <c r="B15" s="12" t="str">
        <f ca="1">IF(OR($A15="",B$4=""),"",IF(COUNTIFS(Documentos!$A$2:$A$601,$A15,Documentos!$B$2:$B$601,B$4)=0,"—",IF(SUMPRODUCT(MAX((Documentos!$A$2:$A$601=$A15)*(Documentos!$B$2:$B$601=B$4)*Documentos!$J$2:$J$601))=0,"OK",IF(SUMPRODUCT(MAX((Documentos!$A$2:$A$601=$A15)*(Documentos!$B$2:$B$601=B$4)*Documentos!$J$2:$J$601))&lt;TODAY(),"CAD",IF(SUMPRODUCT(MAX((Documentos!$A$2:$A$601=$A15)*(Documentos!$B$2:$B$601=B$4)*Documentos!$J$2:$J$601))-TODAY()&lt;=Configuración!$B$2,(SUMPRODUCT(MAX((Documentos!$A$2:$A$601=$A15)*(Documentos!$B$2:$B$601=B$4)*Documentos!$J$2:$J$601))-TODAY())&amp;" d","OK")))))</f>
        <v/>
      </c>
      <c r="C15" s="12" t="str">
        <f ca="1">IF(OR($A15="",C$4=""),"",IF(COUNTIFS(Documentos!$A$2:$A$601,$A15,Documentos!$B$2:$B$601,C$4)=0,"—",IF(SUMPRODUCT(MAX((Documentos!$A$2:$A$601=$A15)*(Documentos!$B$2:$B$601=C$4)*Documentos!$J$2:$J$601))=0,"OK",IF(SUMPRODUCT(MAX((Documentos!$A$2:$A$601=$A15)*(Documentos!$B$2:$B$601=C$4)*Documentos!$J$2:$J$601))&lt;TODAY(),"CAD",IF(SUMPRODUCT(MAX((Documentos!$A$2:$A$601=$A15)*(Documentos!$B$2:$B$601=C$4)*Documentos!$J$2:$J$601))-TODAY()&lt;=Configuración!$B$2,(SUMPRODUCT(MAX((Documentos!$A$2:$A$601=$A15)*(Documentos!$B$2:$B$601=C$4)*Documentos!$J$2:$J$601))-TODAY())&amp;" d","OK")))))</f>
        <v/>
      </c>
      <c r="D15" s="12" t="str">
        <f ca="1">IF(OR($A15="",D$4=""),"",IF(COUNTIFS(Documentos!$A$2:$A$601,$A15,Documentos!$B$2:$B$601,D$4)=0,"—",IF(SUMPRODUCT(MAX((Documentos!$A$2:$A$601=$A15)*(Documentos!$B$2:$B$601=D$4)*Documentos!$J$2:$J$601))=0,"OK",IF(SUMPRODUCT(MAX((Documentos!$A$2:$A$601=$A15)*(Documentos!$B$2:$B$601=D$4)*Documentos!$J$2:$J$601))&lt;TODAY(),"CAD",IF(SUMPRODUCT(MAX((Documentos!$A$2:$A$601=$A15)*(Documentos!$B$2:$B$601=D$4)*Documentos!$J$2:$J$601))-TODAY()&lt;=Configuración!$B$2,(SUMPRODUCT(MAX((Documentos!$A$2:$A$601=$A15)*(Documentos!$B$2:$B$601=D$4)*Documentos!$J$2:$J$601))-TODAY())&amp;" d","OK")))))</f>
        <v/>
      </c>
      <c r="E15" s="12" t="str">
        <f ca="1">IF(OR($A15="",E$4=""),"",IF(COUNTIFS(Documentos!$A$2:$A$601,$A15,Documentos!$B$2:$B$601,E$4)=0,"—",IF(SUMPRODUCT(MAX((Documentos!$A$2:$A$601=$A15)*(Documentos!$B$2:$B$601=E$4)*Documentos!$J$2:$J$601))=0,"OK",IF(SUMPRODUCT(MAX((Documentos!$A$2:$A$601=$A15)*(Documentos!$B$2:$B$601=E$4)*Documentos!$J$2:$J$601))&lt;TODAY(),"CAD",IF(SUMPRODUCT(MAX((Documentos!$A$2:$A$601=$A15)*(Documentos!$B$2:$B$601=E$4)*Documentos!$J$2:$J$601))-TODAY()&lt;=Configuración!$B$2,(SUMPRODUCT(MAX((Documentos!$A$2:$A$601=$A15)*(Documentos!$B$2:$B$601=E$4)*Documentos!$J$2:$J$601))-TODAY())&amp;" d","OK")))))</f>
        <v/>
      </c>
      <c r="F15" s="12" t="str">
        <f ca="1">IF(OR($A15="",F$4=""),"",IF(COUNTIFS(Documentos!$A$2:$A$601,$A15,Documentos!$B$2:$B$601,F$4)=0,"—",IF(SUMPRODUCT(MAX((Documentos!$A$2:$A$601=$A15)*(Documentos!$B$2:$B$601=F$4)*Documentos!$J$2:$J$601))=0,"OK",IF(SUMPRODUCT(MAX((Documentos!$A$2:$A$601=$A15)*(Documentos!$B$2:$B$601=F$4)*Documentos!$J$2:$J$601))&lt;TODAY(),"CAD",IF(SUMPRODUCT(MAX((Documentos!$A$2:$A$601=$A15)*(Documentos!$B$2:$B$601=F$4)*Documentos!$J$2:$J$601))-TODAY()&lt;=Configuración!$B$2,(SUMPRODUCT(MAX((Documentos!$A$2:$A$601=$A15)*(Documentos!$B$2:$B$601=F$4)*Documentos!$J$2:$J$601))-TODAY())&amp;" d","OK")))))</f>
        <v/>
      </c>
      <c r="G15" s="12" t="str">
        <f ca="1">IF(OR($A15="",G$4=""),"",IF(COUNTIFS(Documentos!$A$2:$A$601,$A15,Documentos!$B$2:$B$601,G$4)=0,"—",IF(SUMPRODUCT(MAX((Documentos!$A$2:$A$601=$A15)*(Documentos!$B$2:$B$601=G$4)*Documentos!$J$2:$J$601))=0,"OK",IF(SUMPRODUCT(MAX((Documentos!$A$2:$A$601=$A15)*(Documentos!$B$2:$B$601=G$4)*Documentos!$J$2:$J$601))&lt;TODAY(),"CAD",IF(SUMPRODUCT(MAX((Documentos!$A$2:$A$601=$A15)*(Documentos!$B$2:$B$601=G$4)*Documentos!$J$2:$J$601))-TODAY()&lt;=Configuración!$B$2,(SUMPRODUCT(MAX((Documentos!$A$2:$A$601=$A15)*(Documentos!$B$2:$B$601=G$4)*Documentos!$J$2:$J$601))-TODAY())&amp;" d","OK")))))</f>
        <v/>
      </c>
      <c r="H15" s="12" t="str">
        <f ca="1">IF(OR($A15="",H$4=""),"",IF(COUNTIFS(Documentos!$A$2:$A$601,$A15,Documentos!$B$2:$B$601,H$4)=0,"—",IF(SUMPRODUCT(MAX((Documentos!$A$2:$A$601=$A15)*(Documentos!$B$2:$B$601=H$4)*Documentos!$J$2:$J$601))=0,"OK",IF(SUMPRODUCT(MAX((Documentos!$A$2:$A$601=$A15)*(Documentos!$B$2:$B$601=H$4)*Documentos!$J$2:$J$601))&lt;TODAY(),"CAD",IF(SUMPRODUCT(MAX((Documentos!$A$2:$A$601=$A15)*(Documentos!$B$2:$B$601=H$4)*Documentos!$J$2:$J$601))-TODAY()&lt;=Configuración!$B$2,(SUMPRODUCT(MAX((Documentos!$A$2:$A$601=$A15)*(Documentos!$B$2:$B$601=H$4)*Documentos!$J$2:$J$601))-TODAY())&amp;" d","OK")))))</f>
        <v/>
      </c>
      <c r="I15" s="12" t="str">
        <f ca="1">IF(OR($A15="",I$4=""),"",IF(COUNTIFS(Documentos!$A$2:$A$601,$A15,Documentos!$B$2:$B$601,I$4)=0,"—",IF(SUMPRODUCT(MAX((Documentos!$A$2:$A$601=$A15)*(Documentos!$B$2:$B$601=I$4)*Documentos!$J$2:$J$601))=0,"OK",IF(SUMPRODUCT(MAX((Documentos!$A$2:$A$601=$A15)*(Documentos!$B$2:$B$601=I$4)*Documentos!$J$2:$J$601))&lt;TODAY(),"CAD",IF(SUMPRODUCT(MAX((Documentos!$A$2:$A$601=$A15)*(Documentos!$B$2:$B$601=I$4)*Documentos!$J$2:$J$601))-TODAY()&lt;=Configuración!$B$2,(SUMPRODUCT(MAX((Documentos!$A$2:$A$601=$A15)*(Documentos!$B$2:$B$601=I$4)*Documentos!$J$2:$J$601))-TODAY())&amp;" d","OK")))))</f>
        <v/>
      </c>
      <c r="J15" s="12" t="str">
        <f ca="1">IF(OR($A15="",J$4=""),"",IF(COUNTIFS(Documentos!$A$2:$A$601,$A15,Documentos!$B$2:$B$601,J$4)=0,"—",IF(SUMPRODUCT(MAX((Documentos!$A$2:$A$601=$A15)*(Documentos!$B$2:$B$601=J$4)*Documentos!$J$2:$J$601))=0,"OK",IF(SUMPRODUCT(MAX((Documentos!$A$2:$A$601=$A15)*(Documentos!$B$2:$B$601=J$4)*Documentos!$J$2:$J$601))&lt;TODAY(),"CAD",IF(SUMPRODUCT(MAX((Documentos!$A$2:$A$601=$A15)*(Documentos!$B$2:$B$601=J$4)*Documentos!$J$2:$J$601))-TODAY()&lt;=Configuración!$B$2,(SUMPRODUCT(MAX((Documentos!$A$2:$A$601=$A15)*(Documentos!$B$2:$B$601=J$4)*Documentos!$J$2:$J$601))-TODAY())&amp;" d","OK")))))</f>
        <v/>
      </c>
      <c r="K15" s="12" t="str">
        <f ca="1">IF(OR($A15="",K$4=""),"",IF(COUNTIFS(Documentos!$A$2:$A$601,$A15,Documentos!$B$2:$B$601,K$4)=0,"—",IF(SUMPRODUCT(MAX((Documentos!$A$2:$A$601=$A15)*(Documentos!$B$2:$B$601=K$4)*Documentos!$J$2:$J$601))=0,"OK",IF(SUMPRODUCT(MAX((Documentos!$A$2:$A$601=$A15)*(Documentos!$B$2:$B$601=K$4)*Documentos!$J$2:$J$601))&lt;TODAY(),"CAD",IF(SUMPRODUCT(MAX((Documentos!$A$2:$A$601=$A15)*(Documentos!$B$2:$B$601=K$4)*Documentos!$J$2:$J$601))-TODAY()&lt;=Configuración!$B$2,(SUMPRODUCT(MAX((Documentos!$A$2:$A$601=$A15)*(Documentos!$B$2:$B$601=K$4)*Documentos!$J$2:$J$601))-TODAY())&amp;" d","OK")))))</f>
        <v/>
      </c>
    </row>
    <row r="16" spans="1:11" x14ac:dyDescent="0.3">
      <c r="A16" s="11" t="str">
        <f>IF(Trabajadores!A13="","",Trabajadores!A13)</f>
        <v/>
      </c>
      <c r="B16" s="12" t="str">
        <f ca="1">IF(OR($A16="",B$4=""),"",IF(COUNTIFS(Documentos!$A$2:$A$601,$A16,Documentos!$B$2:$B$601,B$4)=0,"—",IF(SUMPRODUCT(MAX((Documentos!$A$2:$A$601=$A16)*(Documentos!$B$2:$B$601=B$4)*Documentos!$J$2:$J$601))=0,"OK",IF(SUMPRODUCT(MAX((Documentos!$A$2:$A$601=$A16)*(Documentos!$B$2:$B$601=B$4)*Documentos!$J$2:$J$601))&lt;TODAY(),"CAD",IF(SUMPRODUCT(MAX((Documentos!$A$2:$A$601=$A16)*(Documentos!$B$2:$B$601=B$4)*Documentos!$J$2:$J$601))-TODAY()&lt;=Configuración!$B$2,(SUMPRODUCT(MAX((Documentos!$A$2:$A$601=$A16)*(Documentos!$B$2:$B$601=B$4)*Documentos!$J$2:$J$601))-TODAY())&amp;" d","OK")))))</f>
        <v/>
      </c>
      <c r="C16" s="12" t="str">
        <f ca="1">IF(OR($A16="",C$4=""),"",IF(COUNTIFS(Documentos!$A$2:$A$601,$A16,Documentos!$B$2:$B$601,C$4)=0,"—",IF(SUMPRODUCT(MAX((Documentos!$A$2:$A$601=$A16)*(Documentos!$B$2:$B$601=C$4)*Documentos!$J$2:$J$601))=0,"OK",IF(SUMPRODUCT(MAX((Documentos!$A$2:$A$601=$A16)*(Documentos!$B$2:$B$601=C$4)*Documentos!$J$2:$J$601))&lt;TODAY(),"CAD",IF(SUMPRODUCT(MAX((Documentos!$A$2:$A$601=$A16)*(Documentos!$B$2:$B$601=C$4)*Documentos!$J$2:$J$601))-TODAY()&lt;=Configuración!$B$2,(SUMPRODUCT(MAX((Documentos!$A$2:$A$601=$A16)*(Documentos!$B$2:$B$601=C$4)*Documentos!$J$2:$J$601))-TODAY())&amp;" d","OK")))))</f>
        <v/>
      </c>
      <c r="D16" s="12" t="str">
        <f ca="1">IF(OR($A16="",D$4=""),"",IF(COUNTIFS(Documentos!$A$2:$A$601,$A16,Documentos!$B$2:$B$601,D$4)=0,"—",IF(SUMPRODUCT(MAX((Documentos!$A$2:$A$601=$A16)*(Documentos!$B$2:$B$601=D$4)*Documentos!$J$2:$J$601))=0,"OK",IF(SUMPRODUCT(MAX((Documentos!$A$2:$A$601=$A16)*(Documentos!$B$2:$B$601=D$4)*Documentos!$J$2:$J$601))&lt;TODAY(),"CAD",IF(SUMPRODUCT(MAX((Documentos!$A$2:$A$601=$A16)*(Documentos!$B$2:$B$601=D$4)*Documentos!$J$2:$J$601))-TODAY()&lt;=Configuración!$B$2,(SUMPRODUCT(MAX((Documentos!$A$2:$A$601=$A16)*(Documentos!$B$2:$B$601=D$4)*Documentos!$J$2:$J$601))-TODAY())&amp;" d","OK")))))</f>
        <v/>
      </c>
      <c r="E16" s="12" t="str">
        <f ca="1">IF(OR($A16="",E$4=""),"",IF(COUNTIFS(Documentos!$A$2:$A$601,$A16,Documentos!$B$2:$B$601,E$4)=0,"—",IF(SUMPRODUCT(MAX((Documentos!$A$2:$A$601=$A16)*(Documentos!$B$2:$B$601=E$4)*Documentos!$J$2:$J$601))=0,"OK",IF(SUMPRODUCT(MAX((Documentos!$A$2:$A$601=$A16)*(Documentos!$B$2:$B$601=E$4)*Documentos!$J$2:$J$601))&lt;TODAY(),"CAD",IF(SUMPRODUCT(MAX((Documentos!$A$2:$A$601=$A16)*(Documentos!$B$2:$B$601=E$4)*Documentos!$J$2:$J$601))-TODAY()&lt;=Configuración!$B$2,(SUMPRODUCT(MAX((Documentos!$A$2:$A$601=$A16)*(Documentos!$B$2:$B$601=E$4)*Documentos!$J$2:$J$601))-TODAY())&amp;" d","OK")))))</f>
        <v/>
      </c>
      <c r="F16" s="12" t="str">
        <f ca="1">IF(OR($A16="",F$4=""),"",IF(COUNTIFS(Documentos!$A$2:$A$601,$A16,Documentos!$B$2:$B$601,F$4)=0,"—",IF(SUMPRODUCT(MAX((Documentos!$A$2:$A$601=$A16)*(Documentos!$B$2:$B$601=F$4)*Documentos!$J$2:$J$601))=0,"OK",IF(SUMPRODUCT(MAX((Documentos!$A$2:$A$601=$A16)*(Documentos!$B$2:$B$601=F$4)*Documentos!$J$2:$J$601))&lt;TODAY(),"CAD",IF(SUMPRODUCT(MAX((Documentos!$A$2:$A$601=$A16)*(Documentos!$B$2:$B$601=F$4)*Documentos!$J$2:$J$601))-TODAY()&lt;=Configuración!$B$2,(SUMPRODUCT(MAX((Documentos!$A$2:$A$601=$A16)*(Documentos!$B$2:$B$601=F$4)*Documentos!$J$2:$J$601))-TODAY())&amp;" d","OK")))))</f>
        <v/>
      </c>
      <c r="G16" s="12" t="str">
        <f ca="1">IF(OR($A16="",G$4=""),"",IF(COUNTIFS(Documentos!$A$2:$A$601,$A16,Documentos!$B$2:$B$601,G$4)=0,"—",IF(SUMPRODUCT(MAX((Documentos!$A$2:$A$601=$A16)*(Documentos!$B$2:$B$601=G$4)*Documentos!$J$2:$J$601))=0,"OK",IF(SUMPRODUCT(MAX((Documentos!$A$2:$A$601=$A16)*(Documentos!$B$2:$B$601=G$4)*Documentos!$J$2:$J$601))&lt;TODAY(),"CAD",IF(SUMPRODUCT(MAX((Documentos!$A$2:$A$601=$A16)*(Documentos!$B$2:$B$601=G$4)*Documentos!$J$2:$J$601))-TODAY()&lt;=Configuración!$B$2,(SUMPRODUCT(MAX((Documentos!$A$2:$A$601=$A16)*(Documentos!$B$2:$B$601=G$4)*Documentos!$J$2:$J$601))-TODAY())&amp;" d","OK")))))</f>
        <v/>
      </c>
      <c r="H16" s="12" t="str">
        <f ca="1">IF(OR($A16="",H$4=""),"",IF(COUNTIFS(Documentos!$A$2:$A$601,$A16,Documentos!$B$2:$B$601,H$4)=0,"—",IF(SUMPRODUCT(MAX((Documentos!$A$2:$A$601=$A16)*(Documentos!$B$2:$B$601=H$4)*Documentos!$J$2:$J$601))=0,"OK",IF(SUMPRODUCT(MAX((Documentos!$A$2:$A$601=$A16)*(Documentos!$B$2:$B$601=H$4)*Documentos!$J$2:$J$601))&lt;TODAY(),"CAD",IF(SUMPRODUCT(MAX((Documentos!$A$2:$A$601=$A16)*(Documentos!$B$2:$B$601=H$4)*Documentos!$J$2:$J$601))-TODAY()&lt;=Configuración!$B$2,(SUMPRODUCT(MAX((Documentos!$A$2:$A$601=$A16)*(Documentos!$B$2:$B$601=H$4)*Documentos!$J$2:$J$601))-TODAY())&amp;" d","OK")))))</f>
        <v/>
      </c>
      <c r="I16" s="12" t="str">
        <f ca="1">IF(OR($A16="",I$4=""),"",IF(COUNTIFS(Documentos!$A$2:$A$601,$A16,Documentos!$B$2:$B$601,I$4)=0,"—",IF(SUMPRODUCT(MAX((Documentos!$A$2:$A$601=$A16)*(Documentos!$B$2:$B$601=I$4)*Documentos!$J$2:$J$601))=0,"OK",IF(SUMPRODUCT(MAX((Documentos!$A$2:$A$601=$A16)*(Documentos!$B$2:$B$601=I$4)*Documentos!$J$2:$J$601))&lt;TODAY(),"CAD",IF(SUMPRODUCT(MAX((Documentos!$A$2:$A$601=$A16)*(Documentos!$B$2:$B$601=I$4)*Documentos!$J$2:$J$601))-TODAY()&lt;=Configuración!$B$2,(SUMPRODUCT(MAX((Documentos!$A$2:$A$601=$A16)*(Documentos!$B$2:$B$601=I$4)*Documentos!$J$2:$J$601))-TODAY())&amp;" d","OK")))))</f>
        <v/>
      </c>
      <c r="J16" s="12" t="str">
        <f ca="1">IF(OR($A16="",J$4=""),"",IF(COUNTIFS(Documentos!$A$2:$A$601,$A16,Documentos!$B$2:$B$601,J$4)=0,"—",IF(SUMPRODUCT(MAX((Documentos!$A$2:$A$601=$A16)*(Documentos!$B$2:$B$601=J$4)*Documentos!$J$2:$J$601))=0,"OK",IF(SUMPRODUCT(MAX((Documentos!$A$2:$A$601=$A16)*(Documentos!$B$2:$B$601=J$4)*Documentos!$J$2:$J$601))&lt;TODAY(),"CAD",IF(SUMPRODUCT(MAX((Documentos!$A$2:$A$601=$A16)*(Documentos!$B$2:$B$601=J$4)*Documentos!$J$2:$J$601))-TODAY()&lt;=Configuración!$B$2,(SUMPRODUCT(MAX((Documentos!$A$2:$A$601=$A16)*(Documentos!$B$2:$B$601=J$4)*Documentos!$J$2:$J$601))-TODAY())&amp;" d","OK")))))</f>
        <v/>
      </c>
      <c r="K16" s="12" t="str">
        <f ca="1">IF(OR($A16="",K$4=""),"",IF(COUNTIFS(Documentos!$A$2:$A$601,$A16,Documentos!$B$2:$B$601,K$4)=0,"—",IF(SUMPRODUCT(MAX((Documentos!$A$2:$A$601=$A16)*(Documentos!$B$2:$B$601=K$4)*Documentos!$J$2:$J$601))=0,"OK",IF(SUMPRODUCT(MAX((Documentos!$A$2:$A$601=$A16)*(Documentos!$B$2:$B$601=K$4)*Documentos!$J$2:$J$601))&lt;TODAY(),"CAD",IF(SUMPRODUCT(MAX((Documentos!$A$2:$A$601=$A16)*(Documentos!$B$2:$B$601=K$4)*Documentos!$J$2:$J$601))-TODAY()&lt;=Configuración!$B$2,(SUMPRODUCT(MAX((Documentos!$A$2:$A$601=$A16)*(Documentos!$B$2:$B$601=K$4)*Documentos!$J$2:$J$601))-TODAY())&amp;" d","OK")))))</f>
        <v/>
      </c>
    </row>
    <row r="17" spans="1:11" x14ac:dyDescent="0.3">
      <c r="A17" s="11" t="str">
        <f>IF(Trabajadores!A14="","",Trabajadores!A14)</f>
        <v/>
      </c>
      <c r="B17" s="12" t="str">
        <f ca="1">IF(OR($A17="",B$4=""),"",IF(COUNTIFS(Documentos!$A$2:$A$601,$A17,Documentos!$B$2:$B$601,B$4)=0,"—",IF(SUMPRODUCT(MAX((Documentos!$A$2:$A$601=$A17)*(Documentos!$B$2:$B$601=B$4)*Documentos!$J$2:$J$601))=0,"OK",IF(SUMPRODUCT(MAX((Documentos!$A$2:$A$601=$A17)*(Documentos!$B$2:$B$601=B$4)*Documentos!$J$2:$J$601))&lt;TODAY(),"CAD",IF(SUMPRODUCT(MAX((Documentos!$A$2:$A$601=$A17)*(Documentos!$B$2:$B$601=B$4)*Documentos!$J$2:$J$601))-TODAY()&lt;=Configuración!$B$2,(SUMPRODUCT(MAX((Documentos!$A$2:$A$601=$A17)*(Documentos!$B$2:$B$601=B$4)*Documentos!$J$2:$J$601))-TODAY())&amp;" d","OK")))))</f>
        <v/>
      </c>
      <c r="C17" s="12" t="str">
        <f ca="1">IF(OR($A17="",C$4=""),"",IF(COUNTIFS(Documentos!$A$2:$A$601,$A17,Documentos!$B$2:$B$601,C$4)=0,"—",IF(SUMPRODUCT(MAX((Documentos!$A$2:$A$601=$A17)*(Documentos!$B$2:$B$601=C$4)*Documentos!$J$2:$J$601))=0,"OK",IF(SUMPRODUCT(MAX((Documentos!$A$2:$A$601=$A17)*(Documentos!$B$2:$B$601=C$4)*Documentos!$J$2:$J$601))&lt;TODAY(),"CAD",IF(SUMPRODUCT(MAX((Documentos!$A$2:$A$601=$A17)*(Documentos!$B$2:$B$601=C$4)*Documentos!$J$2:$J$601))-TODAY()&lt;=Configuración!$B$2,(SUMPRODUCT(MAX((Documentos!$A$2:$A$601=$A17)*(Documentos!$B$2:$B$601=C$4)*Documentos!$J$2:$J$601))-TODAY())&amp;" d","OK")))))</f>
        <v/>
      </c>
      <c r="D17" s="12" t="str">
        <f ca="1">IF(OR($A17="",D$4=""),"",IF(COUNTIFS(Documentos!$A$2:$A$601,$A17,Documentos!$B$2:$B$601,D$4)=0,"—",IF(SUMPRODUCT(MAX((Documentos!$A$2:$A$601=$A17)*(Documentos!$B$2:$B$601=D$4)*Documentos!$J$2:$J$601))=0,"OK",IF(SUMPRODUCT(MAX((Documentos!$A$2:$A$601=$A17)*(Documentos!$B$2:$B$601=D$4)*Documentos!$J$2:$J$601))&lt;TODAY(),"CAD",IF(SUMPRODUCT(MAX((Documentos!$A$2:$A$601=$A17)*(Documentos!$B$2:$B$601=D$4)*Documentos!$J$2:$J$601))-TODAY()&lt;=Configuración!$B$2,(SUMPRODUCT(MAX((Documentos!$A$2:$A$601=$A17)*(Documentos!$B$2:$B$601=D$4)*Documentos!$J$2:$J$601))-TODAY())&amp;" d","OK")))))</f>
        <v/>
      </c>
      <c r="E17" s="12" t="str">
        <f ca="1">IF(OR($A17="",E$4=""),"",IF(COUNTIFS(Documentos!$A$2:$A$601,$A17,Documentos!$B$2:$B$601,E$4)=0,"—",IF(SUMPRODUCT(MAX((Documentos!$A$2:$A$601=$A17)*(Documentos!$B$2:$B$601=E$4)*Documentos!$J$2:$J$601))=0,"OK",IF(SUMPRODUCT(MAX((Documentos!$A$2:$A$601=$A17)*(Documentos!$B$2:$B$601=E$4)*Documentos!$J$2:$J$601))&lt;TODAY(),"CAD",IF(SUMPRODUCT(MAX((Documentos!$A$2:$A$601=$A17)*(Documentos!$B$2:$B$601=E$4)*Documentos!$J$2:$J$601))-TODAY()&lt;=Configuración!$B$2,(SUMPRODUCT(MAX((Documentos!$A$2:$A$601=$A17)*(Documentos!$B$2:$B$601=E$4)*Documentos!$J$2:$J$601))-TODAY())&amp;" d","OK")))))</f>
        <v/>
      </c>
      <c r="F17" s="12" t="str">
        <f ca="1">IF(OR($A17="",F$4=""),"",IF(COUNTIFS(Documentos!$A$2:$A$601,$A17,Documentos!$B$2:$B$601,F$4)=0,"—",IF(SUMPRODUCT(MAX((Documentos!$A$2:$A$601=$A17)*(Documentos!$B$2:$B$601=F$4)*Documentos!$J$2:$J$601))=0,"OK",IF(SUMPRODUCT(MAX((Documentos!$A$2:$A$601=$A17)*(Documentos!$B$2:$B$601=F$4)*Documentos!$J$2:$J$601))&lt;TODAY(),"CAD",IF(SUMPRODUCT(MAX((Documentos!$A$2:$A$601=$A17)*(Documentos!$B$2:$B$601=F$4)*Documentos!$J$2:$J$601))-TODAY()&lt;=Configuración!$B$2,(SUMPRODUCT(MAX((Documentos!$A$2:$A$601=$A17)*(Documentos!$B$2:$B$601=F$4)*Documentos!$J$2:$J$601))-TODAY())&amp;" d","OK")))))</f>
        <v/>
      </c>
      <c r="G17" s="12" t="str">
        <f ca="1">IF(OR($A17="",G$4=""),"",IF(COUNTIFS(Documentos!$A$2:$A$601,$A17,Documentos!$B$2:$B$601,G$4)=0,"—",IF(SUMPRODUCT(MAX((Documentos!$A$2:$A$601=$A17)*(Documentos!$B$2:$B$601=G$4)*Documentos!$J$2:$J$601))=0,"OK",IF(SUMPRODUCT(MAX((Documentos!$A$2:$A$601=$A17)*(Documentos!$B$2:$B$601=G$4)*Documentos!$J$2:$J$601))&lt;TODAY(),"CAD",IF(SUMPRODUCT(MAX((Documentos!$A$2:$A$601=$A17)*(Documentos!$B$2:$B$601=G$4)*Documentos!$J$2:$J$601))-TODAY()&lt;=Configuración!$B$2,(SUMPRODUCT(MAX((Documentos!$A$2:$A$601=$A17)*(Documentos!$B$2:$B$601=G$4)*Documentos!$J$2:$J$601))-TODAY())&amp;" d","OK")))))</f>
        <v/>
      </c>
      <c r="H17" s="12" t="str">
        <f ca="1">IF(OR($A17="",H$4=""),"",IF(COUNTIFS(Documentos!$A$2:$A$601,$A17,Documentos!$B$2:$B$601,H$4)=0,"—",IF(SUMPRODUCT(MAX((Documentos!$A$2:$A$601=$A17)*(Documentos!$B$2:$B$601=H$4)*Documentos!$J$2:$J$601))=0,"OK",IF(SUMPRODUCT(MAX((Documentos!$A$2:$A$601=$A17)*(Documentos!$B$2:$B$601=H$4)*Documentos!$J$2:$J$601))&lt;TODAY(),"CAD",IF(SUMPRODUCT(MAX((Documentos!$A$2:$A$601=$A17)*(Documentos!$B$2:$B$601=H$4)*Documentos!$J$2:$J$601))-TODAY()&lt;=Configuración!$B$2,(SUMPRODUCT(MAX((Documentos!$A$2:$A$601=$A17)*(Documentos!$B$2:$B$601=H$4)*Documentos!$J$2:$J$601))-TODAY())&amp;" d","OK")))))</f>
        <v/>
      </c>
      <c r="I17" s="12" t="str">
        <f ca="1">IF(OR($A17="",I$4=""),"",IF(COUNTIFS(Documentos!$A$2:$A$601,$A17,Documentos!$B$2:$B$601,I$4)=0,"—",IF(SUMPRODUCT(MAX((Documentos!$A$2:$A$601=$A17)*(Documentos!$B$2:$B$601=I$4)*Documentos!$J$2:$J$601))=0,"OK",IF(SUMPRODUCT(MAX((Documentos!$A$2:$A$601=$A17)*(Documentos!$B$2:$B$601=I$4)*Documentos!$J$2:$J$601))&lt;TODAY(),"CAD",IF(SUMPRODUCT(MAX((Documentos!$A$2:$A$601=$A17)*(Documentos!$B$2:$B$601=I$4)*Documentos!$J$2:$J$601))-TODAY()&lt;=Configuración!$B$2,(SUMPRODUCT(MAX((Documentos!$A$2:$A$601=$A17)*(Documentos!$B$2:$B$601=I$4)*Documentos!$J$2:$J$601))-TODAY())&amp;" d","OK")))))</f>
        <v/>
      </c>
      <c r="J17" s="12" t="str">
        <f ca="1">IF(OR($A17="",J$4=""),"",IF(COUNTIFS(Documentos!$A$2:$A$601,$A17,Documentos!$B$2:$B$601,J$4)=0,"—",IF(SUMPRODUCT(MAX((Documentos!$A$2:$A$601=$A17)*(Documentos!$B$2:$B$601=J$4)*Documentos!$J$2:$J$601))=0,"OK",IF(SUMPRODUCT(MAX((Documentos!$A$2:$A$601=$A17)*(Documentos!$B$2:$B$601=J$4)*Documentos!$J$2:$J$601))&lt;TODAY(),"CAD",IF(SUMPRODUCT(MAX((Documentos!$A$2:$A$601=$A17)*(Documentos!$B$2:$B$601=J$4)*Documentos!$J$2:$J$601))-TODAY()&lt;=Configuración!$B$2,(SUMPRODUCT(MAX((Documentos!$A$2:$A$601=$A17)*(Documentos!$B$2:$B$601=J$4)*Documentos!$J$2:$J$601))-TODAY())&amp;" d","OK")))))</f>
        <v/>
      </c>
      <c r="K17" s="12" t="str">
        <f ca="1">IF(OR($A17="",K$4=""),"",IF(COUNTIFS(Documentos!$A$2:$A$601,$A17,Documentos!$B$2:$B$601,K$4)=0,"—",IF(SUMPRODUCT(MAX((Documentos!$A$2:$A$601=$A17)*(Documentos!$B$2:$B$601=K$4)*Documentos!$J$2:$J$601))=0,"OK",IF(SUMPRODUCT(MAX((Documentos!$A$2:$A$601=$A17)*(Documentos!$B$2:$B$601=K$4)*Documentos!$J$2:$J$601))&lt;TODAY(),"CAD",IF(SUMPRODUCT(MAX((Documentos!$A$2:$A$601=$A17)*(Documentos!$B$2:$B$601=K$4)*Documentos!$J$2:$J$601))-TODAY()&lt;=Configuración!$B$2,(SUMPRODUCT(MAX((Documentos!$A$2:$A$601=$A17)*(Documentos!$B$2:$B$601=K$4)*Documentos!$J$2:$J$601))-TODAY())&amp;" d","OK")))))</f>
        <v/>
      </c>
    </row>
    <row r="18" spans="1:11" x14ac:dyDescent="0.3">
      <c r="A18" s="11" t="str">
        <f>IF(Trabajadores!A15="","",Trabajadores!A15)</f>
        <v/>
      </c>
      <c r="B18" s="12" t="str">
        <f ca="1">IF(OR($A18="",B$4=""),"",IF(COUNTIFS(Documentos!$A$2:$A$601,$A18,Documentos!$B$2:$B$601,B$4)=0,"—",IF(SUMPRODUCT(MAX((Documentos!$A$2:$A$601=$A18)*(Documentos!$B$2:$B$601=B$4)*Documentos!$J$2:$J$601))=0,"OK",IF(SUMPRODUCT(MAX((Documentos!$A$2:$A$601=$A18)*(Documentos!$B$2:$B$601=B$4)*Documentos!$J$2:$J$601))&lt;TODAY(),"CAD",IF(SUMPRODUCT(MAX((Documentos!$A$2:$A$601=$A18)*(Documentos!$B$2:$B$601=B$4)*Documentos!$J$2:$J$601))-TODAY()&lt;=Configuración!$B$2,(SUMPRODUCT(MAX((Documentos!$A$2:$A$601=$A18)*(Documentos!$B$2:$B$601=B$4)*Documentos!$J$2:$J$601))-TODAY())&amp;" d","OK")))))</f>
        <v/>
      </c>
      <c r="C18" s="12" t="str">
        <f ca="1">IF(OR($A18="",C$4=""),"",IF(COUNTIFS(Documentos!$A$2:$A$601,$A18,Documentos!$B$2:$B$601,C$4)=0,"—",IF(SUMPRODUCT(MAX((Documentos!$A$2:$A$601=$A18)*(Documentos!$B$2:$B$601=C$4)*Documentos!$J$2:$J$601))=0,"OK",IF(SUMPRODUCT(MAX((Documentos!$A$2:$A$601=$A18)*(Documentos!$B$2:$B$601=C$4)*Documentos!$J$2:$J$601))&lt;TODAY(),"CAD",IF(SUMPRODUCT(MAX((Documentos!$A$2:$A$601=$A18)*(Documentos!$B$2:$B$601=C$4)*Documentos!$J$2:$J$601))-TODAY()&lt;=Configuración!$B$2,(SUMPRODUCT(MAX((Documentos!$A$2:$A$601=$A18)*(Documentos!$B$2:$B$601=C$4)*Documentos!$J$2:$J$601))-TODAY())&amp;" d","OK")))))</f>
        <v/>
      </c>
      <c r="D18" s="12" t="str">
        <f ca="1">IF(OR($A18="",D$4=""),"",IF(COUNTIFS(Documentos!$A$2:$A$601,$A18,Documentos!$B$2:$B$601,D$4)=0,"—",IF(SUMPRODUCT(MAX((Documentos!$A$2:$A$601=$A18)*(Documentos!$B$2:$B$601=D$4)*Documentos!$J$2:$J$601))=0,"OK",IF(SUMPRODUCT(MAX((Documentos!$A$2:$A$601=$A18)*(Documentos!$B$2:$B$601=D$4)*Documentos!$J$2:$J$601))&lt;TODAY(),"CAD",IF(SUMPRODUCT(MAX((Documentos!$A$2:$A$601=$A18)*(Documentos!$B$2:$B$601=D$4)*Documentos!$J$2:$J$601))-TODAY()&lt;=Configuración!$B$2,(SUMPRODUCT(MAX((Documentos!$A$2:$A$601=$A18)*(Documentos!$B$2:$B$601=D$4)*Documentos!$J$2:$J$601))-TODAY())&amp;" d","OK")))))</f>
        <v/>
      </c>
      <c r="E18" s="12" t="str">
        <f ca="1">IF(OR($A18="",E$4=""),"",IF(COUNTIFS(Documentos!$A$2:$A$601,$A18,Documentos!$B$2:$B$601,E$4)=0,"—",IF(SUMPRODUCT(MAX((Documentos!$A$2:$A$601=$A18)*(Documentos!$B$2:$B$601=E$4)*Documentos!$J$2:$J$601))=0,"OK",IF(SUMPRODUCT(MAX((Documentos!$A$2:$A$601=$A18)*(Documentos!$B$2:$B$601=E$4)*Documentos!$J$2:$J$601))&lt;TODAY(),"CAD",IF(SUMPRODUCT(MAX((Documentos!$A$2:$A$601=$A18)*(Documentos!$B$2:$B$601=E$4)*Documentos!$J$2:$J$601))-TODAY()&lt;=Configuración!$B$2,(SUMPRODUCT(MAX((Documentos!$A$2:$A$601=$A18)*(Documentos!$B$2:$B$601=E$4)*Documentos!$J$2:$J$601))-TODAY())&amp;" d","OK")))))</f>
        <v/>
      </c>
      <c r="F18" s="12" t="str">
        <f ca="1">IF(OR($A18="",F$4=""),"",IF(COUNTIFS(Documentos!$A$2:$A$601,$A18,Documentos!$B$2:$B$601,F$4)=0,"—",IF(SUMPRODUCT(MAX((Documentos!$A$2:$A$601=$A18)*(Documentos!$B$2:$B$601=F$4)*Documentos!$J$2:$J$601))=0,"OK",IF(SUMPRODUCT(MAX((Documentos!$A$2:$A$601=$A18)*(Documentos!$B$2:$B$601=F$4)*Documentos!$J$2:$J$601))&lt;TODAY(),"CAD",IF(SUMPRODUCT(MAX((Documentos!$A$2:$A$601=$A18)*(Documentos!$B$2:$B$601=F$4)*Documentos!$J$2:$J$601))-TODAY()&lt;=Configuración!$B$2,(SUMPRODUCT(MAX((Documentos!$A$2:$A$601=$A18)*(Documentos!$B$2:$B$601=F$4)*Documentos!$J$2:$J$601))-TODAY())&amp;" d","OK")))))</f>
        <v/>
      </c>
      <c r="G18" s="12" t="str">
        <f ca="1">IF(OR($A18="",G$4=""),"",IF(COUNTIFS(Documentos!$A$2:$A$601,$A18,Documentos!$B$2:$B$601,G$4)=0,"—",IF(SUMPRODUCT(MAX((Documentos!$A$2:$A$601=$A18)*(Documentos!$B$2:$B$601=G$4)*Documentos!$J$2:$J$601))=0,"OK",IF(SUMPRODUCT(MAX((Documentos!$A$2:$A$601=$A18)*(Documentos!$B$2:$B$601=G$4)*Documentos!$J$2:$J$601))&lt;TODAY(),"CAD",IF(SUMPRODUCT(MAX((Documentos!$A$2:$A$601=$A18)*(Documentos!$B$2:$B$601=G$4)*Documentos!$J$2:$J$601))-TODAY()&lt;=Configuración!$B$2,(SUMPRODUCT(MAX((Documentos!$A$2:$A$601=$A18)*(Documentos!$B$2:$B$601=G$4)*Documentos!$J$2:$J$601))-TODAY())&amp;" d","OK")))))</f>
        <v/>
      </c>
      <c r="H18" s="12" t="str">
        <f ca="1">IF(OR($A18="",H$4=""),"",IF(COUNTIFS(Documentos!$A$2:$A$601,$A18,Documentos!$B$2:$B$601,H$4)=0,"—",IF(SUMPRODUCT(MAX((Documentos!$A$2:$A$601=$A18)*(Documentos!$B$2:$B$601=H$4)*Documentos!$J$2:$J$601))=0,"OK",IF(SUMPRODUCT(MAX((Documentos!$A$2:$A$601=$A18)*(Documentos!$B$2:$B$601=H$4)*Documentos!$J$2:$J$601))&lt;TODAY(),"CAD",IF(SUMPRODUCT(MAX((Documentos!$A$2:$A$601=$A18)*(Documentos!$B$2:$B$601=H$4)*Documentos!$J$2:$J$601))-TODAY()&lt;=Configuración!$B$2,(SUMPRODUCT(MAX((Documentos!$A$2:$A$601=$A18)*(Documentos!$B$2:$B$601=H$4)*Documentos!$J$2:$J$601))-TODAY())&amp;" d","OK")))))</f>
        <v/>
      </c>
      <c r="I18" s="12" t="str">
        <f ca="1">IF(OR($A18="",I$4=""),"",IF(COUNTIFS(Documentos!$A$2:$A$601,$A18,Documentos!$B$2:$B$601,I$4)=0,"—",IF(SUMPRODUCT(MAX((Documentos!$A$2:$A$601=$A18)*(Documentos!$B$2:$B$601=I$4)*Documentos!$J$2:$J$601))=0,"OK",IF(SUMPRODUCT(MAX((Documentos!$A$2:$A$601=$A18)*(Documentos!$B$2:$B$601=I$4)*Documentos!$J$2:$J$601))&lt;TODAY(),"CAD",IF(SUMPRODUCT(MAX((Documentos!$A$2:$A$601=$A18)*(Documentos!$B$2:$B$601=I$4)*Documentos!$J$2:$J$601))-TODAY()&lt;=Configuración!$B$2,(SUMPRODUCT(MAX((Documentos!$A$2:$A$601=$A18)*(Documentos!$B$2:$B$601=I$4)*Documentos!$J$2:$J$601))-TODAY())&amp;" d","OK")))))</f>
        <v/>
      </c>
      <c r="J18" s="12" t="str">
        <f ca="1">IF(OR($A18="",J$4=""),"",IF(COUNTIFS(Documentos!$A$2:$A$601,$A18,Documentos!$B$2:$B$601,J$4)=0,"—",IF(SUMPRODUCT(MAX((Documentos!$A$2:$A$601=$A18)*(Documentos!$B$2:$B$601=J$4)*Documentos!$J$2:$J$601))=0,"OK",IF(SUMPRODUCT(MAX((Documentos!$A$2:$A$601=$A18)*(Documentos!$B$2:$B$601=J$4)*Documentos!$J$2:$J$601))&lt;TODAY(),"CAD",IF(SUMPRODUCT(MAX((Documentos!$A$2:$A$601=$A18)*(Documentos!$B$2:$B$601=J$4)*Documentos!$J$2:$J$601))-TODAY()&lt;=Configuración!$B$2,(SUMPRODUCT(MAX((Documentos!$A$2:$A$601=$A18)*(Documentos!$B$2:$B$601=J$4)*Documentos!$J$2:$J$601))-TODAY())&amp;" d","OK")))))</f>
        <v/>
      </c>
      <c r="K18" s="12" t="str">
        <f ca="1">IF(OR($A18="",K$4=""),"",IF(COUNTIFS(Documentos!$A$2:$A$601,$A18,Documentos!$B$2:$B$601,K$4)=0,"—",IF(SUMPRODUCT(MAX((Documentos!$A$2:$A$601=$A18)*(Documentos!$B$2:$B$601=K$4)*Documentos!$J$2:$J$601))=0,"OK",IF(SUMPRODUCT(MAX((Documentos!$A$2:$A$601=$A18)*(Documentos!$B$2:$B$601=K$4)*Documentos!$J$2:$J$601))&lt;TODAY(),"CAD",IF(SUMPRODUCT(MAX((Documentos!$A$2:$A$601=$A18)*(Documentos!$B$2:$B$601=K$4)*Documentos!$J$2:$J$601))-TODAY()&lt;=Configuración!$B$2,(SUMPRODUCT(MAX((Documentos!$A$2:$A$601=$A18)*(Documentos!$B$2:$B$601=K$4)*Documentos!$J$2:$J$601))-TODAY())&amp;" d","OK")))))</f>
        <v/>
      </c>
    </row>
    <row r="19" spans="1:11" x14ac:dyDescent="0.3">
      <c r="A19" s="11" t="str">
        <f>IF(Trabajadores!A16="","",Trabajadores!A16)</f>
        <v/>
      </c>
      <c r="B19" s="12" t="str">
        <f ca="1">IF(OR($A19="",B$4=""),"",IF(COUNTIFS(Documentos!$A$2:$A$601,$A19,Documentos!$B$2:$B$601,B$4)=0,"—",IF(SUMPRODUCT(MAX((Documentos!$A$2:$A$601=$A19)*(Documentos!$B$2:$B$601=B$4)*Documentos!$J$2:$J$601))=0,"OK",IF(SUMPRODUCT(MAX((Documentos!$A$2:$A$601=$A19)*(Documentos!$B$2:$B$601=B$4)*Documentos!$J$2:$J$601))&lt;TODAY(),"CAD",IF(SUMPRODUCT(MAX((Documentos!$A$2:$A$601=$A19)*(Documentos!$B$2:$B$601=B$4)*Documentos!$J$2:$J$601))-TODAY()&lt;=Configuración!$B$2,(SUMPRODUCT(MAX((Documentos!$A$2:$A$601=$A19)*(Documentos!$B$2:$B$601=B$4)*Documentos!$J$2:$J$601))-TODAY())&amp;" d","OK")))))</f>
        <v/>
      </c>
      <c r="C19" s="12" t="str">
        <f ca="1">IF(OR($A19="",C$4=""),"",IF(COUNTIFS(Documentos!$A$2:$A$601,$A19,Documentos!$B$2:$B$601,C$4)=0,"—",IF(SUMPRODUCT(MAX((Documentos!$A$2:$A$601=$A19)*(Documentos!$B$2:$B$601=C$4)*Documentos!$J$2:$J$601))=0,"OK",IF(SUMPRODUCT(MAX((Documentos!$A$2:$A$601=$A19)*(Documentos!$B$2:$B$601=C$4)*Documentos!$J$2:$J$601))&lt;TODAY(),"CAD",IF(SUMPRODUCT(MAX((Documentos!$A$2:$A$601=$A19)*(Documentos!$B$2:$B$601=C$4)*Documentos!$J$2:$J$601))-TODAY()&lt;=Configuración!$B$2,(SUMPRODUCT(MAX((Documentos!$A$2:$A$601=$A19)*(Documentos!$B$2:$B$601=C$4)*Documentos!$J$2:$J$601))-TODAY())&amp;" d","OK")))))</f>
        <v/>
      </c>
      <c r="D19" s="12" t="str">
        <f ca="1">IF(OR($A19="",D$4=""),"",IF(COUNTIFS(Documentos!$A$2:$A$601,$A19,Documentos!$B$2:$B$601,D$4)=0,"—",IF(SUMPRODUCT(MAX((Documentos!$A$2:$A$601=$A19)*(Documentos!$B$2:$B$601=D$4)*Documentos!$J$2:$J$601))=0,"OK",IF(SUMPRODUCT(MAX((Documentos!$A$2:$A$601=$A19)*(Documentos!$B$2:$B$601=D$4)*Documentos!$J$2:$J$601))&lt;TODAY(),"CAD",IF(SUMPRODUCT(MAX((Documentos!$A$2:$A$601=$A19)*(Documentos!$B$2:$B$601=D$4)*Documentos!$J$2:$J$601))-TODAY()&lt;=Configuración!$B$2,(SUMPRODUCT(MAX((Documentos!$A$2:$A$601=$A19)*(Documentos!$B$2:$B$601=D$4)*Documentos!$J$2:$J$601))-TODAY())&amp;" d","OK")))))</f>
        <v/>
      </c>
      <c r="E19" s="12" t="str">
        <f ca="1">IF(OR($A19="",E$4=""),"",IF(COUNTIFS(Documentos!$A$2:$A$601,$A19,Documentos!$B$2:$B$601,E$4)=0,"—",IF(SUMPRODUCT(MAX((Documentos!$A$2:$A$601=$A19)*(Documentos!$B$2:$B$601=E$4)*Documentos!$J$2:$J$601))=0,"OK",IF(SUMPRODUCT(MAX((Documentos!$A$2:$A$601=$A19)*(Documentos!$B$2:$B$601=E$4)*Documentos!$J$2:$J$601))&lt;TODAY(),"CAD",IF(SUMPRODUCT(MAX((Documentos!$A$2:$A$601=$A19)*(Documentos!$B$2:$B$601=E$4)*Documentos!$J$2:$J$601))-TODAY()&lt;=Configuración!$B$2,(SUMPRODUCT(MAX((Documentos!$A$2:$A$601=$A19)*(Documentos!$B$2:$B$601=E$4)*Documentos!$J$2:$J$601))-TODAY())&amp;" d","OK")))))</f>
        <v/>
      </c>
      <c r="F19" s="12" t="str">
        <f ca="1">IF(OR($A19="",F$4=""),"",IF(COUNTIFS(Documentos!$A$2:$A$601,$A19,Documentos!$B$2:$B$601,F$4)=0,"—",IF(SUMPRODUCT(MAX((Documentos!$A$2:$A$601=$A19)*(Documentos!$B$2:$B$601=F$4)*Documentos!$J$2:$J$601))=0,"OK",IF(SUMPRODUCT(MAX((Documentos!$A$2:$A$601=$A19)*(Documentos!$B$2:$B$601=F$4)*Documentos!$J$2:$J$601))&lt;TODAY(),"CAD",IF(SUMPRODUCT(MAX((Documentos!$A$2:$A$601=$A19)*(Documentos!$B$2:$B$601=F$4)*Documentos!$J$2:$J$601))-TODAY()&lt;=Configuración!$B$2,(SUMPRODUCT(MAX((Documentos!$A$2:$A$601=$A19)*(Documentos!$B$2:$B$601=F$4)*Documentos!$J$2:$J$601))-TODAY())&amp;" d","OK")))))</f>
        <v/>
      </c>
      <c r="G19" s="12" t="str">
        <f ca="1">IF(OR($A19="",G$4=""),"",IF(COUNTIFS(Documentos!$A$2:$A$601,$A19,Documentos!$B$2:$B$601,G$4)=0,"—",IF(SUMPRODUCT(MAX((Documentos!$A$2:$A$601=$A19)*(Documentos!$B$2:$B$601=G$4)*Documentos!$J$2:$J$601))=0,"OK",IF(SUMPRODUCT(MAX((Documentos!$A$2:$A$601=$A19)*(Documentos!$B$2:$B$601=G$4)*Documentos!$J$2:$J$601))&lt;TODAY(),"CAD",IF(SUMPRODUCT(MAX((Documentos!$A$2:$A$601=$A19)*(Documentos!$B$2:$B$601=G$4)*Documentos!$J$2:$J$601))-TODAY()&lt;=Configuración!$B$2,(SUMPRODUCT(MAX((Documentos!$A$2:$A$601=$A19)*(Documentos!$B$2:$B$601=G$4)*Documentos!$J$2:$J$601))-TODAY())&amp;" d","OK")))))</f>
        <v/>
      </c>
      <c r="H19" s="12" t="str">
        <f ca="1">IF(OR($A19="",H$4=""),"",IF(COUNTIFS(Documentos!$A$2:$A$601,$A19,Documentos!$B$2:$B$601,H$4)=0,"—",IF(SUMPRODUCT(MAX((Documentos!$A$2:$A$601=$A19)*(Documentos!$B$2:$B$601=H$4)*Documentos!$J$2:$J$601))=0,"OK",IF(SUMPRODUCT(MAX((Documentos!$A$2:$A$601=$A19)*(Documentos!$B$2:$B$601=H$4)*Documentos!$J$2:$J$601))&lt;TODAY(),"CAD",IF(SUMPRODUCT(MAX((Documentos!$A$2:$A$601=$A19)*(Documentos!$B$2:$B$601=H$4)*Documentos!$J$2:$J$601))-TODAY()&lt;=Configuración!$B$2,(SUMPRODUCT(MAX((Documentos!$A$2:$A$601=$A19)*(Documentos!$B$2:$B$601=H$4)*Documentos!$J$2:$J$601))-TODAY())&amp;" d","OK")))))</f>
        <v/>
      </c>
      <c r="I19" s="12" t="str">
        <f ca="1">IF(OR($A19="",I$4=""),"",IF(COUNTIFS(Documentos!$A$2:$A$601,$A19,Documentos!$B$2:$B$601,I$4)=0,"—",IF(SUMPRODUCT(MAX((Documentos!$A$2:$A$601=$A19)*(Documentos!$B$2:$B$601=I$4)*Documentos!$J$2:$J$601))=0,"OK",IF(SUMPRODUCT(MAX((Documentos!$A$2:$A$601=$A19)*(Documentos!$B$2:$B$601=I$4)*Documentos!$J$2:$J$601))&lt;TODAY(),"CAD",IF(SUMPRODUCT(MAX((Documentos!$A$2:$A$601=$A19)*(Documentos!$B$2:$B$601=I$4)*Documentos!$J$2:$J$601))-TODAY()&lt;=Configuración!$B$2,(SUMPRODUCT(MAX((Documentos!$A$2:$A$601=$A19)*(Documentos!$B$2:$B$601=I$4)*Documentos!$J$2:$J$601))-TODAY())&amp;" d","OK")))))</f>
        <v/>
      </c>
      <c r="J19" s="12" t="str">
        <f ca="1">IF(OR($A19="",J$4=""),"",IF(COUNTIFS(Documentos!$A$2:$A$601,$A19,Documentos!$B$2:$B$601,J$4)=0,"—",IF(SUMPRODUCT(MAX((Documentos!$A$2:$A$601=$A19)*(Documentos!$B$2:$B$601=J$4)*Documentos!$J$2:$J$601))=0,"OK",IF(SUMPRODUCT(MAX((Documentos!$A$2:$A$601=$A19)*(Documentos!$B$2:$B$601=J$4)*Documentos!$J$2:$J$601))&lt;TODAY(),"CAD",IF(SUMPRODUCT(MAX((Documentos!$A$2:$A$601=$A19)*(Documentos!$B$2:$B$601=J$4)*Documentos!$J$2:$J$601))-TODAY()&lt;=Configuración!$B$2,(SUMPRODUCT(MAX((Documentos!$A$2:$A$601=$A19)*(Documentos!$B$2:$B$601=J$4)*Documentos!$J$2:$J$601))-TODAY())&amp;" d","OK")))))</f>
        <v/>
      </c>
      <c r="K19" s="12" t="str">
        <f ca="1">IF(OR($A19="",K$4=""),"",IF(COUNTIFS(Documentos!$A$2:$A$601,$A19,Documentos!$B$2:$B$601,K$4)=0,"—",IF(SUMPRODUCT(MAX((Documentos!$A$2:$A$601=$A19)*(Documentos!$B$2:$B$601=K$4)*Documentos!$J$2:$J$601))=0,"OK",IF(SUMPRODUCT(MAX((Documentos!$A$2:$A$601=$A19)*(Documentos!$B$2:$B$601=K$4)*Documentos!$J$2:$J$601))&lt;TODAY(),"CAD",IF(SUMPRODUCT(MAX((Documentos!$A$2:$A$601=$A19)*(Documentos!$B$2:$B$601=K$4)*Documentos!$J$2:$J$601))-TODAY()&lt;=Configuración!$B$2,(SUMPRODUCT(MAX((Documentos!$A$2:$A$601=$A19)*(Documentos!$B$2:$B$601=K$4)*Documentos!$J$2:$J$601))-TODAY())&amp;" d","OK")))))</f>
        <v/>
      </c>
    </row>
    <row r="20" spans="1:11" x14ac:dyDescent="0.3">
      <c r="A20" s="11" t="str">
        <f>IF(Trabajadores!A17="","",Trabajadores!A17)</f>
        <v/>
      </c>
      <c r="B20" s="12" t="str">
        <f ca="1">IF(OR($A20="",B$4=""),"",IF(COUNTIFS(Documentos!$A$2:$A$601,$A20,Documentos!$B$2:$B$601,B$4)=0,"—",IF(SUMPRODUCT(MAX((Documentos!$A$2:$A$601=$A20)*(Documentos!$B$2:$B$601=B$4)*Documentos!$J$2:$J$601))=0,"OK",IF(SUMPRODUCT(MAX((Documentos!$A$2:$A$601=$A20)*(Documentos!$B$2:$B$601=B$4)*Documentos!$J$2:$J$601))&lt;TODAY(),"CAD",IF(SUMPRODUCT(MAX((Documentos!$A$2:$A$601=$A20)*(Documentos!$B$2:$B$601=B$4)*Documentos!$J$2:$J$601))-TODAY()&lt;=Configuración!$B$2,(SUMPRODUCT(MAX((Documentos!$A$2:$A$601=$A20)*(Documentos!$B$2:$B$601=B$4)*Documentos!$J$2:$J$601))-TODAY())&amp;" d","OK")))))</f>
        <v/>
      </c>
      <c r="C20" s="12" t="str">
        <f ca="1">IF(OR($A20="",C$4=""),"",IF(COUNTIFS(Documentos!$A$2:$A$601,$A20,Documentos!$B$2:$B$601,C$4)=0,"—",IF(SUMPRODUCT(MAX((Documentos!$A$2:$A$601=$A20)*(Documentos!$B$2:$B$601=C$4)*Documentos!$J$2:$J$601))=0,"OK",IF(SUMPRODUCT(MAX((Documentos!$A$2:$A$601=$A20)*(Documentos!$B$2:$B$601=C$4)*Documentos!$J$2:$J$601))&lt;TODAY(),"CAD",IF(SUMPRODUCT(MAX((Documentos!$A$2:$A$601=$A20)*(Documentos!$B$2:$B$601=C$4)*Documentos!$J$2:$J$601))-TODAY()&lt;=Configuración!$B$2,(SUMPRODUCT(MAX((Documentos!$A$2:$A$601=$A20)*(Documentos!$B$2:$B$601=C$4)*Documentos!$J$2:$J$601))-TODAY())&amp;" d","OK")))))</f>
        <v/>
      </c>
      <c r="D20" s="12" t="str">
        <f ca="1">IF(OR($A20="",D$4=""),"",IF(COUNTIFS(Documentos!$A$2:$A$601,$A20,Documentos!$B$2:$B$601,D$4)=0,"—",IF(SUMPRODUCT(MAX((Documentos!$A$2:$A$601=$A20)*(Documentos!$B$2:$B$601=D$4)*Documentos!$J$2:$J$601))=0,"OK",IF(SUMPRODUCT(MAX((Documentos!$A$2:$A$601=$A20)*(Documentos!$B$2:$B$601=D$4)*Documentos!$J$2:$J$601))&lt;TODAY(),"CAD",IF(SUMPRODUCT(MAX((Documentos!$A$2:$A$601=$A20)*(Documentos!$B$2:$B$601=D$4)*Documentos!$J$2:$J$601))-TODAY()&lt;=Configuración!$B$2,(SUMPRODUCT(MAX((Documentos!$A$2:$A$601=$A20)*(Documentos!$B$2:$B$601=D$4)*Documentos!$J$2:$J$601))-TODAY())&amp;" d","OK")))))</f>
        <v/>
      </c>
      <c r="E20" s="12" t="str">
        <f ca="1">IF(OR($A20="",E$4=""),"",IF(COUNTIFS(Documentos!$A$2:$A$601,$A20,Documentos!$B$2:$B$601,E$4)=0,"—",IF(SUMPRODUCT(MAX((Documentos!$A$2:$A$601=$A20)*(Documentos!$B$2:$B$601=E$4)*Documentos!$J$2:$J$601))=0,"OK",IF(SUMPRODUCT(MAX((Documentos!$A$2:$A$601=$A20)*(Documentos!$B$2:$B$601=E$4)*Documentos!$J$2:$J$601))&lt;TODAY(),"CAD",IF(SUMPRODUCT(MAX((Documentos!$A$2:$A$601=$A20)*(Documentos!$B$2:$B$601=E$4)*Documentos!$J$2:$J$601))-TODAY()&lt;=Configuración!$B$2,(SUMPRODUCT(MAX((Documentos!$A$2:$A$601=$A20)*(Documentos!$B$2:$B$601=E$4)*Documentos!$J$2:$J$601))-TODAY())&amp;" d","OK")))))</f>
        <v/>
      </c>
      <c r="F20" s="12" t="str">
        <f ca="1">IF(OR($A20="",F$4=""),"",IF(COUNTIFS(Documentos!$A$2:$A$601,$A20,Documentos!$B$2:$B$601,F$4)=0,"—",IF(SUMPRODUCT(MAX((Documentos!$A$2:$A$601=$A20)*(Documentos!$B$2:$B$601=F$4)*Documentos!$J$2:$J$601))=0,"OK",IF(SUMPRODUCT(MAX((Documentos!$A$2:$A$601=$A20)*(Documentos!$B$2:$B$601=F$4)*Documentos!$J$2:$J$601))&lt;TODAY(),"CAD",IF(SUMPRODUCT(MAX((Documentos!$A$2:$A$601=$A20)*(Documentos!$B$2:$B$601=F$4)*Documentos!$J$2:$J$601))-TODAY()&lt;=Configuración!$B$2,(SUMPRODUCT(MAX((Documentos!$A$2:$A$601=$A20)*(Documentos!$B$2:$B$601=F$4)*Documentos!$J$2:$J$601))-TODAY())&amp;" d","OK")))))</f>
        <v/>
      </c>
      <c r="G20" s="12" t="str">
        <f ca="1">IF(OR($A20="",G$4=""),"",IF(COUNTIFS(Documentos!$A$2:$A$601,$A20,Documentos!$B$2:$B$601,G$4)=0,"—",IF(SUMPRODUCT(MAX((Documentos!$A$2:$A$601=$A20)*(Documentos!$B$2:$B$601=G$4)*Documentos!$J$2:$J$601))=0,"OK",IF(SUMPRODUCT(MAX((Documentos!$A$2:$A$601=$A20)*(Documentos!$B$2:$B$601=G$4)*Documentos!$J$2:$J$601))&lt;TODAY(),"CAD",IF(SUMPRODUCT(MAX((Documentos!$A$2:$A$601=$A20)*(Documentos!$B$2:$B$601=G$4)*Documentos!$J$2:$J$601))-TODAY()&lt;=Configuración!$B$2,(SUMPRODUCT(MAX((Documentos!$A$2:$A$601=$A20)*(Documentos!$B$2:$B$601=G$4)*Documentos!$J$2:$J$601))-TODAY())&amp;" d","OK")))))</f>
        <v/>
      </c>
      <c r="H20" s="12" t="str">
        <f ca="1">IF(OR($A20="",H$4=""),"",IF(COUNTIFS(Documentos!$A$2:$A$601,$A20,Documentos!$B$2:$B$601,H$4)=0,"—",IF(SUMPRODUCT(MAX((Documentos!$A$2:$A$601=$A20)*(Documentos!$B$2:$B$601=H$4)*Documentos!$J$2:$J$601))=0,"OK",IF(SUMPRODUCT(MAX((Documentos!$A$2:$A$601=$A20)*(Documentos!$B$2:$B$601=H$4)*Documentos!$J$2:$J$601))&lt;TODAY(),"CAD",IF(SUMPRODUCT(MAX((Documentos!$A$2:$A$601=$A20)*(Documentos!$B$2:$B$601=H$4)*Documentos!$J$2:$J$601))-TODAY()&lt;=Configuración!$B$2,(SUMPRODUCT(MAX((Documentos!$A$2:$A$601=$A20)*(Documentos!$B$2:$B$601=H$4)*Documentos!$J$2:$J$601))-TODAY())&amp;" d","OK")))))</f>
        <v/>
      </c>
      <c r="I20" s="12" t="str">
        <f ca="1">IF(OR($A20="",I$4=""),"",IF(COUNTIFS(Documentos!$A$2:$A$601,$A20,Documentos!$B$2:$B$601,I$4)=0,"—",IF(SUMPRODUCT(MAX((Documentos!$A$2:$A$601=$A20)*(Documentos!$B$2:$B$601=I$4)*Documentos!$J$2:$J$601))=0,"OK",IF(SUMPRODUCT(MAX((Documentos!$A$2:$A$601=$A20)*(Documentos!$B$2:$B$601=I$4)*Documentos!$J$2:$J$601))&lt;TODAY(),"CAD",IF(SUMPRODUCT(MAX((Documentos!$A$2:$A$601=$A20)*(Documentos!$B$2:$B$601=I$4)*Documentos!$J$2:$J$601))-TODAY()&lt;=Configuración!$B$2,(SUMPRODUCT(MAX((Documentos!$A$2:$A$601=$A20)*(Documentos!$B$2:$B$601=I$4)*Documentos!$J$2:$J$601))-TODAY())&amp;" d","OK")))))</f>
        <v/>
      </c>
      <c r="J20" s="12" t="str">
        <f ca="1">IF(OR($A20="",J$4=""),"",IF(COUNTIFS(Documentos!$A$2:$A$601,$A20,Documentos!$B$2:$B$601,J$4)=0,"—",IF(SUMPRODUCT(MAX((Documentos!$A$2:$A$601=$A20)*(Documentos!$B$2:$B$601=J$4)*Documentos!$J$2:$J$601))=0,"OK",IF(SUMPRODUCT(MAX((Documentos!$A$2:$A$601=$A20)*(Documentos!$B$2:$B$601=J$4)*Documentos!$J$2:$J$601))&lt;TODAY(),"CAD",IF(SUMPRODUCT(MAX((Documentos!$A$2:$A$601=$A20)*(Documentos!$B$2:$B$601=J$4)*Documentos!$J$2:$J$601))-TODAY()&lt;=Configuración!$B$2,(SUMPRODUCT(MAX((Documentos!$A$2:$A$601=$A20)*(Documentos!$B$2:$B$601=J$4)*Documentos!$J$2:$J$601))-TODAY())&amp;" d","OK")))))</f>
        <v/>
      </c>
      <c r="K20" s="12" t="str">
        <f ca="1">IF(OR($A20="",K$4=""),"",IF(COUNTIFS(Documentos!$A$2:$A$601,$A20,Documentos!$B$2:$B$601,K$4)=0,"—",IF(SUMPRODUCT(MAX((Documentos!$A$2:$A$601=$A20)*(Documentos!$B$2:$B$601=K$4)*Documentos!$J$2:$J$601))=0,"OK",IF(SUMPRODUCT(MAX((Documentos!$A$2:$A$601=$A20)*(Documentos!$B$2:$B$601=K$4)*Documentos!$J$2:$J$601))&lt;TODAY(),"CAD",IF(SUMPRODUCT(MAX((Documentos!$A$2:$A$601=$A20)*(Documentos!$B$2:$B$601=K$4)*Documentos!$J$2:$J$601))-TODAY()&lt;=Configuración!$B$2,(SUMPRODUCT(MAX((Documentos!$A$2:$A$601=$A20)*(Documentos!$B$2:$B$601=K$4)*Documentos!$J$2:$J$601))-TODAY())&amp;" d","OK")))))</f>
        <v/>
      </c>
    </row>
    <row r="21" spans="1:11" x14ac:dyDescent="0.3">
      <c r="A21" s="11" t="str">
        <f>IF(Trabajadores!A18="","",Trabajadores!A18)</f>
        <v/>
      </c>
      <c r="B21" s="12" t="str">
        <f ca="1">IF(OR($A21="",B$4=""),"",IF(COUNTIFS(Documentos!$A$2:$A$601,$A21,Documentos!$B$2:$B$601,B$4)=0,"—",IF(SUMPRODUCT(MAX((Documentos!$A$2:$A$601=$A21)*(Documentos!$B$2:$B$601=B$4)*Documentos!$J$2:$J$601))=0,"OK",IF(SUMPRODUCT(MAX((Documentos!$A$2:$A$601=$A21)*(Documentos!$B$2:$B$601=B$4)*Documentos!$J$2:$J$601))&lt;TODAY(),"CAD",IF(SUMPRODUCT(MAX((Documentos!$A$2:$A$601=$A21)*(Documentos!$B$2:$B$601=B$4)*Documentos!$J$2:$J$601))-TODAY()&lt;=Configuración!$B$2,(SUMPRODUCT(MAX((Documentos!$A$2:$A$601=$A21)*(Documentos!$B$2:$B$601=B$4)*Documentos!$J$2:$J$601))-TODAY())&amp;" d","OK")))))</f>
        <v/>
      </c>
      <c r="C21" s="12" t="str">
        <f ca="1">IF(OR($A21="",C$4=""),"",IF(COUNTIFS(Documentos!$A$2:$A$601,$A21,Documentos!$B$2:$B$601,C$4)=0,"—",IF(SUMPRODUCT(MAX((Documentos!$A$2:$A$601=$A21)*(Documentos!$B$2:$B$601=C$4)*Documentos!$J$2:$J$601))=0,"OK",IF(SUMPRODUCT(MAX((Documentos!$A$2:$A$601=$A21)*(Documentos!$B$2:$B$601=C$4)*Documentos!$J$2:$J$601))&lt;TODAY(),"CAD",IF(SUMPRODUCT(MAX((Documentos!$A$2:$A$601=$A21)*(Documentos!$B$2:$B$601=C$4)*Documentos!$J$2:$J$601))-TODAY()&lt;=Configuración!$B$2,(SUMPRODUCT(MAX((Documentos!$A$2:$A$601=$A21)*(Documentos!$B$2:$B$601=C$4)*Documentos!$J$2:$J$601))-TODAY())&amp;" d","OK")))))</f>
        <v/>
      </c>
      <c r="D21" s="12" t="str">
        <f ca="1">IF(OR($A21="",D$4=""),"",IF(COUNTIFS(Documentos!$A$2:$A$601,$A21,Documentos!$B$2:$B$601,D$4)=0,"—",IF(SUMPRODUCT(MAX((Documentos!$A$2:$A$601=$A21)*(Documentos!$B$2:$B$601=D$4)*Documentos!$J$2:$J$601))=0,"OK",IF(SUMPRODUCT(MAX((Documentos!$A$2:$A$601=$A21)*(Documentos!$B$2:$B$601=D$4)*Documentos!$J$2:$J$601))&lt;TODAY(),"CAD",IF(SUMPRODUCT(MAX((Documentos!$A$2:$A$601=$A21)*(Documentos!$B$2:$B$601=D$4)*Documentos!$J$2:$J$601))-TODAY()&lt;=Configuración!$B$2,(SUMPRODUCT(MAX((Documentos!$A$2:$A$601=$A21)*(Documentos!$B$2:$B$601=D$4)*Documentos!$J$2:$J$601))-TODAY())&amp;" d","OK")))))</f>
        <v/>
      </c>
      <c r="E21" s="12" t="str">
        <f ca="1">IF(OR($A21="",E$4=""),"",IF(COUNTIFS(Documentos!$A$2:$A$601,$A21,Documentos!$B$2:$B$601,E$4)=0,"—",IF(SUMPRODUCT(MAX((Documentos!$A$2:$A$601=$A21)*(Documentos!$B$2:$B$601=E$4)*Documentos!$J$2:$J$601))=0,"OK",IF(SUMPRODUCT(MAX((Documentos!$A$2:$A$601=$A21)*(Documentos!$B$2:$B$601=E$4)*Documentos!$J$2:$J$601))&lt;TODAY(),"CAD",IF(SUMPRODUCT(MAX((Documentos!$A$2:$A$601=$A21)*(Documentos!$B$2:$B$601=E$4)*Documentos!$J$2:$J$601))-TODAY()&lt;=Configuración!$B$2,(SUMPRODUCT(MAX((Documentos!$A$2:$A$601=$A21)*(Documentos!$B$2:$B$601=E$4)*Documentos!$J$2:$J$601))-TODAY())&amp;" d","OK")))))</f>
        <v/>
      </c>
      <c r="F21" s="12" t="str">
        <f ca="1">IF(OR($A21="",F$4=""),"",IF(COUNTIFS(Documentos!$A$2:$A$601,$A21,Documentos!$B$2:$B$601,F$4)=0,"—",IF(SUMPRODUCT(MAX((Documentos!$A$2:$A$601=$A21)*(Documentos!$B$2:$B$601=F$4)*Documentos!$J$2:$J$601))=0,"OK",IF(SUMPRODUCT(MAX((Documentos!$A$2:$A$601=$A21)*(Documentos!$B$2:$B$601=F$4)*Documentos!$J$2:$J$601))&lt;TODAY(),"CAD",IF(SUMPRODUCT(MAX((Documentos!$A$2:$A$601=$A21)*(Documentos!$B$2:$B$601=F$4)*Documentos!$J$2:$J$601))-TODAY()&lt;=Configuración!$B$2,(SUMPRODUCT(MAX((Documentos!$A$2:$A$601=$A21)*(Documentos!$B$2:$B$601=F$4)*Documentos!$J$2:$J$601))-TODAY())&amp;" d","OK")))))</f>
        <v/>
      </c>
      <c r="G21" s="12" t="str">
        <f ca="1">IF(OR($A21="",G$4=""),"",IF(COUNTIFS(Documentos!$A$2:$A$601,$A21,Documentos!$B$2:$B$601,G$4)=0,"—",IF(SUMPRODUCT(MAX((Documentos!$A$2:$A$601=$A21)*(Documentos!$B$2:$B$601=G$4)*Documentos!$J$2:$J$601))=0,"OK",IF(SUMPRODUCT(MAX((Documentos!$A$2:$A$601=$A21)*(Documentos!$B$2:$B$601=G$4)*Documentos!$J$2:$J$601))&lt;TODAY(),"CAD",IF(SUMPRODUCT(MAX((Documentos!$A$2:$A$601=$A21)*(Documentos!$B$2:$B$601=G$4)*Documentos!$J$2:$J$601))-TODAY()&lt;=Configuración!$B$2,(SUMPRODUCT(MAX((Documentos!$A$2:$A$601=$A21)*(Documentos!$B$2:$B$601=G$4)*Documentos!$J$2:$J$601))-TODAY())&amp;" d","OK")))))</f>
        <v/>
      </c>
      <c r="H21" s="12" t="str">
        <f ca="1">IF(OR($A21="",H$4=""),"",IF(COUNTIFS(Documentos!$A$2:$A$601,$A21,Documentos!$B$2:$B$601,H$4)=0,"—",IF(SUMPRODUCT(MAX((Documentos!$A$2:$A$601=$A21)*(Documentos!$B$2:$B$601=H$4)*Documentos!$J$2:$J$601))=0,"OK",IF(SUMPRODUCT(MAX((Documentos!$A$2:$A$601=$A21)*(Documentos!$B$2:$B$601=H$4)*Documentos!$J$2:$J$601))&lt;TODAY(),"CAD",IF(SUMPRODUCT(MAX((Documentos!$A$2:$A$601=$A21)*(Documentos!$B$2:$B$601=H$4)*Documentos!$J$2:$J$601))-TODAY()&lt;=Configuración!$B$2,(SUMPRODUCT(MAX((Documentos!$A$2:$A$601=$A21)*(Documentos!$B$2:$B$601=H$4)*Documentos!$J$2:$J$601))-TODAY())&amp;" d","OK")))))</f>
        <v/>
      </c>
      <c r="I21" s="12" t="str">
        <f ca="1">IF(OR($A21="",I$4=""),"",IF(COUNTIFS(Documentos!$A$2:$A$601,$A21,Documentos!$B$2:$B$601,I$4)=0,"—",IF(SUMPRODUCT(MAX((Documentos!$A$2:$A$601=$A21)*(Documentos!$B$2:$B$601=I$4)*Documentos!$J$2:$J$601))=0,"OK",IF(SUMPRODUCT(MAX((Documentos!$A$2:$A$601=$A21)*(Documentos!$B$2:$B$601=I$4)*Documentos!$J$2:$J$601))&lt;TODAY(),"CAD",IF(SUMPRODUCT(MAX((Documentos!$A$2:$A$601=$A21)*(Documentos!$B$2:$B$601=I$4)*Documentos!$J$2:$J$601))-TODAY()&lt;=Configuración!$B$2,(SUMPRODUCT(MAX((Documentos!$A$2:$A$601=$A21)*(Documentos!$B$2:$B$601=I$4)*Documentos!$J$2:$J$601))-TODAY())&amp;" d","OK")))))</f>
        <v/>
      </c>
      <c r="J21" s="12" t="str">
        <f ca="1">IF(OR($A21="",J$4=""),"",IF(COUNTIFS(Documentos!$A$2:$A$601,$A21,Documentos!$B$2:$B$601,J$4)=0,"—",IF(SUMPRODUCT(MAX((Documentos!$A$2:$A$601=$A21)*(Documentos!$B$2:$B$601=J$4)*Documentos!$J$2:$J$601))=0,"OK",IF(SUMPRODUCT(MAX((Documentos!$A$2:$A$601=$A21)*(Documentos!$B$2:$B$601=J$4)*Documentos!$J$2:$J$601))&lt;TODAY(),"CAD",IF(SUMPRODUCT(MAX((Documentos!$A$2:$A$601=$A21)*(Documentos!$B$2:$B$601=J$4)*Documentos!$J$2:$J$601))-TODAY()&lt;=Configuración!$B$2,(SUMPRODUCT(MAX((Documentos!$A$2:$A$601=$A21)*(Documentos!$B$2:$B$601=J$4)*Documentos!$J$2:$J$601))-TODAY())&amp;" d","OK")))))</f>
        <v/>
      </c>
      <c r="K21" s="12" t="str">
        <f ca="1">IF(OR($A21="",K$4=""),"",IF(COUNTIFS(Documentos!$A$2:$A$601,$A21,Documentos!$B$2:$B$601,K$4)=0,"—",IF(SUMPRODUCT(MAX((Documentos!$A$2:$A$601=$A21)*(Documentos!$B$2:$B$601=K$4)*Documentos!$J$2:$J$601))=0,"OK",IF(SUMPRODUCT(MAX((Documentos!$A$2:$A$601=$A21)*(Documentos!$B$2:$B$601=K$4)*Documentos!$J$2:$J$601))&lt;TODAY(),"CAD",IF(SUMPRODUCT(MAX((Documentos!$A$2:$A$601=$A21)*(Documentos!$B$2:$B$601=K$4)*Documentos!$J$2:$J$601))-TODAY()&lt;=Configuración!$B$2,(SUMPRODUCT(MAX((Documentos!$A$2:$A$601=$A21)*(Documentos!$B$2:$B$601=K$4)*Documentos!$J$2:$J$601))-TODAY())&amp;" d","OK")))))</f>
        <v/>
      </c>
    </row>
    <row r="22" spans="1:11" x14ac:dyDescent="0.3">
      <c r="A22" s="11" t="str">
        <f>IF(Trabajadores!A19="","",Trabajadores!A19)</f>
        <v/>
      </c>
      <c r="B22" s="12" t="str">
        <f ca="1">IF(OR($A22="",B$4=""),"",IF(COUNTIFS(Documentos!$A$2:$A$601,$A22,Documentos!$B$2:$B$601,B$4)=0,"—",IF(SUMPRODUCT(MAX((Documentos!$A$2:$A$601=$A22)*(Documentos!$B$2:$B$601=B$4)*Documentos!$J$2:$J$601))=0,"OK",IF(SUMPRODUCT(MAX((Documentos!$A$2:$A$601=$A22)*(Documentos!$B$2:$B$601=B$4)*Documentos!$J$2:$J$601))&lt;TODAY(),"CAD",IF(SUMPRODUCT(MAX((Documentos!$A$2:$A$601=$A22)*(Documentos!$B$2:$B$601=B$4)*Documentos!$J$2:$J$601))-TODAY()&lt;=Configuración!$B$2,(SUMPRODUCT(MAX((Documentos!$A$2:$A$601=$A22)*(Documentos!$B$2:$B$601=B$4)*Documentos!$J$2:$J$601))-TODAY())&amp;" d","OK")))))</f>
        <v/>
      </c>
      <c r="C22" s="12" t="str">
        <f ca="1">IF(OR($A22="",C$4=""),"",IF(COUNTIFS(Documentos!$A$2:$A$601,$A22,Documentos!$B$2:$B$601,C$4)=0,"—",IF(SUMPRODUCT(MAX((Documentos!$A$2:$A$601=$A22)*(Documentos!$B$2:$B$601=C$4)*Documentos!$J$2:$J$601))=0,"OK",IF(SUMPRODUCT(MAX((Documentos!$A$2:$A$601=$A22)*(Documentos!$B$2:$B$601=C$4)*Documentos!$J$2:$J$601))&lt;TODAY(),"CAD",IF(SUMPRODUCT(MAX((Documentos!$A$2:$A$601=$A22)*(Documentos!$B$2:$B$601=C$4)*Documentos!$J$2:$J$601))-TODAY()&lt;=Configuración!$B$2,(SUMPRODUCT(MAX((Documentos!$A$2:$A$601=$A22)*(Documentos!$B$2:$B$601=C$4)*Documentos!$J$2:$J$601))-TODAY())&amp;" d","OK")))))</f>
        <v/>
      </c>
      <c r="D22" s="12" t="str">
        <f ca="1">IF(OR($A22="",D$4=""),"",IF(COUNTIFS(Documentos!$A$2:$A$601,$A22,Documentos!$B$2:$B$601,D$4)=0,"—",IF(SUMPRODUCT(MAX((Documentos!$A$2:$A$601=$A22)*(Documentos!$B$2:$B$601=D$4)*Documentos!$J$2:$J$601))=0,"OK",IF(SUMPRODUCT(MAX((Documentos!$A$2:$A$601=$A22)*(Documentos!$B$2:$B$601=D$4)*Documentos!$J$2:$J$601))&lt;TODAY(),"CAD",IF(SUMPRODUCT(MAX((Documentos!$A$2:$A$601=$A22)*(Documentos!$B$2:$B$601=D$4)*Documentos!$J$2:$J$601))-TODAY()&lt;=Configuración!$B$2,(SUMPRODUCT(MAX((Documentos!$A$2:$A$601=$A22)*(Documentos!$B$2:$B$601=D$4)*Documentos!$J$2:$J$601))-TODAY())&amp;" d","OK")))))</f>
        <v/>
      </c>
      <c r="E22" s="12" t="str">
        <f ca="1">IF(OR($A22="",E$4=""),"",IF(COUNTIFS(Documentos!$A$2:$A$601,$A22,Documentos!$B$2:$B$601,E$4)=0,"—",IF(SUMPRODUCT(MAX((Documentos!$A$2:$A$601=$A22)*(Documentos!$B$2:$B$601=E$4)*Documentos!$J$2:$J$601))=0,"OK",IF(SUMPRODUCT(MAX((Documentos!$A$2:$A$601=$A22)*(Documentos!$B$2:$B$601=E$4)*Documentos!$J$2:$J$601))&lt;TODAY(),"CAD",IF(SUMPRODUCT(MAX((Documentos!$A$2:$A$601=$A22)*(Documentos!$B$2:$B$601=E$4)*Documentos!$J$2:$J$601))-TODAY()&lt;=Configuración!$B$2,(SUMPRODUCT(MAX((Documentos!$A$2:$A$601=$A22)*(Documentos!$B$2:$B$601=E$4)*Documentos!$J$2:$J$601))-TODAY())&amp;" d","OK")))))</f>
        <v/>
      </c>
      <c r="F22" s="12" t="str">
        <f ca="1">IF(OR($A22="",F$4=""),"",IF(COUNTIFS(Documentos!$A$2:$A$601,$A22,Documentos!$B$2:$B$601,F$4)=0,"—",IF(SUMPRODUCT(MAX((Documentos!$A$2:$A$601=$A22)*(Documentos!$B$2:$B$601=F$4)*Documentos!$J$2:$J$601))=0,"OK",IF(SUMPRODUCT(MAX((Documentos!$A$2:$A$601=$A22)*(Documentos!$B$2:$B$601=F$4)*Documentos!$J$2:$J$601))&lt;TODAY(),"CAD",IF(SUMPRODUCT(MAX((Documentos!$A$2:$A$601=$A22)*(Documentos!$B$2:$B$601=F$4)*Documentos!$J$2:$J$601))-TODAY()&lt;=Configuración!$B$2,(SUMPRODUCT(MAX((Documentos!$A$2:$A$601=$A22)*(Documentos!$B$2:$B$601=F$4)*Documentos!$J$2:$J$601))-TODAY())&amp;" d","OK")))))</f>
        <v/>
      </c>
      <c r="G22" s="12" t="str">
        <f ca="1">IF(OR($A22="",G$4=""),"",IF(COUNTIFS(Documentos!$A$2:$A$601,$A22,Documentos!$B$2:$B$601,G$4)=0,"—",IF(SUMPRODUCT(MAX((Documentos!$A$2:$A$601=$A22)*(Documentos!$B$2:$B$601=G$4)*Documentos!$J$2:$J$601))=0,"OK",IF(SUMPRODUCT(MAX((Documentos!$A$2:$A$601=$A22)*(Documentos!$B$2:$B$601=G$4)*Documentos!$J$2:$J$601))&lt;TODAY(),"CAD",IF(SUMPRODUCT(MAX((Documentos!$A$2:$A$601=$A22)*(Documentos!$B$2:$B$601=G$4)*Documentos!$J$2:$J$601))-TODAY()&lt;=Configuración!$B$2,(SUMPRODUCT(MAX((Documentos!$A$2:$A$601=$A22)*(Documentos!$B$2:$B$601=G$4)*Documentos!$J$2:$J$601))-TODAY())&amp;" d","OK")))))</f>
        <v/>
      </c>
      <c r="H22" s="12" t="str">
        <f ca="1">IF(OR($A22="",H$4=""),"",IF(COUNTIFS(Documentos!$A$2:$A$601,$A22,Documentos!$B$2:$B$601,H$4)=0,"—",IF(SUMPRODUCT(MAX((Documentos!$A$2:$A$601=$A22)*(Documentos!$B$2:$B$601=H$4)*Documentos!$J$2:$J$601))=0,"OK",IF(SUMPRODUCT(MAX((Documentos!$A$2:$A$601=$A22)*(Documentos!$B$2:$B$601=H$4)*Documentos!$J$2:$J$601))&lt;TODAY(),"CAD",IF(SUMPRODUCT(MAX((Documentos!$A$2:$A$601=$A22)*(Documentos!$B$2:$B$601=H$4)*Documentos!$J$2:$J$601))-TODAY()&lt;=Configuración!$B$2,(SUMPRODUCT(MAX((Documentos!$A$2:$A$601=$A22)*(Documentos!$B$2:$B$601=H$4)*Documentos!$J$2:$J$601))-TODAY())&amp;" d","OK")))))</f>
        <v/>
      </c>
      <c r="I22" s="12" t="str">
        <f ca="1">IF(OR($A22="",I$4=""),"",IF(COUNTIFS(Documentos!$A$2:$A$601,$A22,Documentos!$B$2:$B$601,I$4)=0,"—",IF(SUMPRODUCT(MAX((Documentos!$A$2:$A$601=$A22)*(Documentos!$B$2:$B$601=I$4)*Documentos!$J$2:$J$601))=0,"OK",IF(SUMPRODUCT(MAX((Documentos!$A$2:$A$601=$A22)*(Documentos!$B$2:$B$601=I$4)*Documentos!$J$2:$J$601))&lt;TODAY(),"CAD",IF(SUMPRODUCT(MAX((Documentos!$A$2:$A$601=$A22)*(Documentos!$B$2:$B$601=I$4)*Documentos!$J$2:$J$601))-TODAY()&lt;=Configuración!$B$2,(SUMPRODUCT(MAX((Documentos!$A$2:$A$601=$A22)*(Documentos!$B$2:$B$601=I$4)*Documentos!$J$2:$J$601))-TODAY())&amp;" d","OK")))))</f>
        <v/>
      </c>
      <c r="J22" s="12" t="str">
        <f ca="1">IF(OR($A22="",J$4=""),"",IF(COUNTIFS(Documentos!$A$2:$A$601,$A22,Documentos!$B$2:$B$601,J$4)=0,"—",IF(SUMPRODUCT(MAX((Documentos!$A$2:$A$601=$A22)*(Documentos!$B$2:$B$601=J$4)*Documentos!$J$2:$J$601))=0,"OK",IF(SUMPRODUCT(MAX((Documentos!$A$2:$A$601=$A22)*(Documentos!$B$2:$B$601=J$4)*Documentos!$J$2:$J$601))&lt;TODAY(),"CAD",IF(SUMPRODUCT(MAX((Documentos!$A$2:$A$601=$A22)*(Documentos!$B$2:$B$601=J$4)*Documentos!$J$2:$J$601))-TODAY()&lt;=Configuración!$B$2,(SUMPRODUCT(MAX((Documentos!$A$2:$A$601=$A22)*(Documentos!$B$2:$B$601=J$4)*Documentos!$J$2:$J$601))-TODAY())&amp;" d","OK")))))</f>
        <v/>
      </c>
      <c r="K22" s="12" t="str">
        <f ca="1">IF(OR($A22="",K$4=""),"",IF(COUNTIFS(Documentos!$A$2:$A$601,$A22,Documentos!$B$2:$B$601,K$4)=0,"—",IF(SUMPRODUCT(MAX((Documentos!$A$2:$A$601=$A22)*(Documentos!$B$2:$B$601=K$4)*Documentos!$J$2:$J$601))=0,"OK",IF(SUMPRODUCT(MAX((Documentos!$A$2:$A$601=$A22)*(Documentos!$B$2:$B$601=K$4)*Documentos!$J$2:$J$601))&lt;TODAY(),"CAD",IF(SUMPRODUCT(MAX((Documentos!$A$2:$A$601=$A22)*(Documentos!$B$2:$B$601=K$4)*Documentos!$J$2:$J$601))-TODAY()&lt;=Configuración!$B$2,(SUMPRODUCT(MAX((Documentos!$A$2:$A$601=$A22)*(Documentos!$B$2:$B$601=K$4)*Documentos!$J$2:$J$601))-TODAY())&amp;" d","OK")))))</f>
        <v/>
      </c>
    </row>
    <row r="23" spans="1:11" x14ac:dyDescent="0.3">
      <c r="A23" s="11" t="str">
        <f>IF(Trabajadores!A20="","",Trabajadores!A20)</f>
        <v/>
      </c>
      <c r="B23" s="12" t="str">
        <f ca="1">IF(OR($A23="",B$4=""),"",IF(COUNTIFS(Documentos!$A$2:$A$601,$A23,Documentos!$B$2:$B$601,B$4)=0,"—",IF(SUMPRODUCT(MAX((Documentos!$A$2:$A$601=$A23)*(Documentos!$B$2:$B$601=B$4)*Documentos!$J$2:$J$601))=0,"OK",IF(SUMPRODUCT(MAX((Documentos!$A$2:$A$601=$A23)*(Documentos!$B$2:$B$601=B$4)*Documentos!$J$2:$J$601))&lt;TODAY(),"CAD",IF(SUMPRODUCT(MAX((Documentos!$A$2:$A$601=$A23)*(Documentos!$B$2:$B$601=B$4)*Documentos!$J$2:$J$601))-TODAY()&lt;=Configuración!$B$2,(SUMPRODUCT(MAX((Documentos!$A$2:$A$601=$A23)*(Documentos!$B$2:$B$601=B$4)*Documentos!$J$2:$J$601))-TODAY())&amp;" d","OK")))))</f>
        <v/>
      </c>
      <c r="C23" s="12" t="str">
        <f ca="1">IF(OR($A23="",C$4=""),"",IF(COUNTIFS(Documentos!$A$2:$A$601,$A23,Documentos!$B$2:$B$601,C$4)=0,"—",IF(SUMPRODUCT(MAX((Documentos!$A$2:$A$601=$A23)*(Documentos!$B$2:$B$601=C$4)*Documentos!$J$2:$J$601))=0,"OK",IF(SUMPRODUCT(MAX((Documentos!$A$2:$A$601=$A23)*(Documentos!$B$2:$B$601=C$4)*Documentos!$J$2:$J$601))&lt;TODAY(),"CAD",IF(SUMPRODUCT(MAX((Documentos!$A$2:$A$601=$A23)*(Documentos!$B$2:$B$601=C$4)*Documentos!$J$2:$J$601))-TODAY()&lt;=Configuración!$B$2,(SUMPRODUCT(MAX((Documentos!$A$2:$A$601=$A23)*(Documentos!$B$2:$B$601=C$4)*Documentos!$J$2:$J$601))-TODAY())&amp;" d","OK")))))</f>
        <v/>
      </c>
      <c r="D23" s="12" t="str">
        <f ca="1">IF(OR($A23="",D$4=""),"",IF(COUNTIFS(Documentos!$A$2:$A$601,$A23,Documentos!$B$2:$B$601,D$4)=0,"—",IF(SUMPRODUCT(MAX((Documentos!$A$2:$A$601=$A23)*(Documentos!$B$2:$B$601=D$4)*Documentos!$J$2:$J$601))=0,"OK",IF(SUMPRODUCT(MAX((Documentos!$A$2:$A$601=$A23)*(Documentos!$B$2:$B$601=D$4)*Documentos!$J$2:$J$601))&lt;TODAY(),"CAD",IF(SUMPRODUCT(MAX((Documentos!$A$2:$A$601=$A23)*(Documentos!$B$2:$B$601=D$4)*Documentos!$J$2:$J$601))-TODAY()&lt;=Configuración!$B$2,(SUMPRODUCT(MAX((Documentos!$A$2:$A$601=$A23)*(Documentos!$B$2:$B$601=D$4)*Documentos!$J$2:$J$601))-TODAY())&amp;" d","OK")))))</f>
        <v/>
      </c>
      <c r="E23" s="12" t="str">
        <f ca="1">IF(OR($A23="",E$4=""),"",IF(COUNTIFS(Documentos!$A$2:$A$601,$A23,Documentos!$B$2:$B$601,E$4)=0,"—",IF(SUMPRODUCT(MAX((Documentos!$A$2:$A$601=$A23)*(Documentos!$B$2:$B$601=E$4)*Documentos!$J$2:$J$601))=0,"OK",IF(SUMPRODUCT(MAX((Documentos!$A$2:$A$601=$A23)*(Documentos!$B$2:$B$601=E$4)*Documentos!$J$2:$J$601))&lt;TODAY(),"CAD",IF(SUMPRODUCT(MAX((Documentos!$A$2:$A$601=$A23)*(Documentos!$B$2:$B$601=E$4)*Documentos!$J$2:$J$601))-TODAY()&lt;=Configuración!$B$2,(SUMPRODUCT(MAX((Documentos!$A$2:$A$601=$A23)*(Documentos!$B$2:$B$601=E$4)*Documentos!$J$2:$J$601))-TODAY())&amp;" d","OK")))))</f>
        <v/>
      </c>
      <c r="F23" s="12" t="str">
        <f ca="1">IF(OR($A23="",F$4=""),"",IF(COUNTIFS(Documentos!$A$2:$A$601,$A23,Documentos!$B$2:$B$601,F$4)=0,"—",IF(SUMPRODUCT(MAX((Documentos!$A$2:$A$601=$A23)*(Documentos!$B$2:$B$601=F$4)*Documentos!$J$2:$J$601))=0,"OK",IF(SUMPRODUCT(MAX((Documentos!$A$2:$A$601=$A23)*(Documentos!$B$2:$B$601=F$4)*Documentos!$J$2:$J$601))&lt;TODAY(),"CAD",IF(SUMPRODUCT(MAX((Documentos!$A$2:$A$601=$A23)*(Documentos!$B$2:$B$601=F$4)*Documentos!$J$2:$J$601))-TODAY()&lt;=Configuración!$B$2,(SUMPRODUCT(MAX((Documentos!$A$2:$A$601=$A23)*(Documentos!$B$2:$B$601=F$4)*Documentos!$J$2:$J$601))-TODAY())&amp;" d","OK")))))</f>
        <v/>
      </c>
      <c r="G23" s="12" t="str">
        <f ca="1">IF(OR($A23="",G$4=""),"",IF(COUNTIFS(Documentos!$A$2:$A$601,$A23,Documentos!$B$2:$B$601,G$4)=0,"—",IF(SUMPRODUCT(MAX((Documentos!$A$2:$A$601=$A23)*(Documentos!$B$2:$B$601=G$4)*Documentos!$J$2:$J$601))=0,"OK",IF(SUMPRODUCT(MAX((Documentos!$A$2:$A$601=$A23)*(Documentos!$B$2:$B$601=G$4)*Documentos!$J$2:$J$601))&lt;TODAY(),"CAD",IF(SUMPRODUCT(MAX((Documentos!$A$2:$A$601=$A23)*(Documentos!$B$2:$B$601=G$4)*Documentos!$J$2:$J$601))-TODAY()&lt;=Configuración!$B$2,(SUMPRODUCT(MAX((Documentos!$A$2:$A$601=$A23)*(Documentos!$B$2:$B$601=G$4)*Documentos!$J$2:$J$601))-TODAY())&amp;" d","OK")))))</f>
        <v/>
      </c>
      <c r="H23" s="12" t="str">
        <f ca="1">IF(OR($A23="",H$4=""),"",IF(COUNTIFS(Documentos!$A$2:$A$601,$A23,Documentos!$B$2:$B$601,H$4)=0,"—",IF(SUMPRODUCT(MAX((Documentos!$A$2:$A$601=$A23)*(Documentos!$B$2:$B$601=H$4)*Documentos!$J$2:$J$601))=0,"OK",IF(SUMPRODUCT(MAX((Documentos!$A$2:$A$601=$A23)*(Documentos!$B$2:$B$601=H$4)*Documentos!$J$2:$J$601))&lt;TODAY(),"CAD",IF(SUMPRODUCT(MAX((Documentos!$A$2:$A$601=$A23)*(Documentos!$B$2:$B$601=H$4)*Documentos!$J$2:$J$601))-TODAY()&lt;=Configuración!$B$2,(SUMPRODUCT(MAX((Documentos!$A$2:$A$601=$A23)*(Documentos!$B$2:$B$601=H$4)*Documentos!$J$2:$J$601))-TODAY())&amp;" d","OK")))))</f>
        <v/>
      </c>
      <c r="I23" s="12" t="str">
        <f ca="1">IF(OR($A23="",I$4=""),"",IF(COUNTIFS(Documentos!$A$2:$A$601,$A23,Documentos!$B$2:$B$601,I$4)=0,"—",IF(SUMPRODUCT(MAX((Documentos!$A$2:$A$601=$A23)*(Documentos!$B$2:$B$601=I$4)*Documentos!$J$2:$J$601))=0,"OK",IF(SUMPRODUCT(MAX((Documentos!$A$2:$A$601=$A23)*(Documentos!$B$2:$B$601=I$4)*Documentos!$J$2:$J$601))&lt;TODAY(),"CAD",IF(SUMPRODUCT(MAX((Documentos!$A$2:$A$601=$A23)*(Documentos!$B$2:$B$601=I$4)*Documentos!$J$2:$J$601))-TODAY()&lt;=Configuración!$B$2,(SUMPRODUCT(MAX((Documentos!$A$2:$A$601=$A23)*(Documentos!$B$2:$B$601=I$4)*Documentos!$J$2:$J$601))-TODAY())&amp;" d","OK")))))</f>
        <v/>
      </c>
      <c r="J23" s="12" t="str">
        <f ca="1">IF(OR($A23="",J$4=""),"",IF(COUNTIFS(Documentos!$A$2:$A$601,$A23,Documentos!$B$2:$B$601,J$4)=0,"—",IF(SUMPRODUCT(MAX((Documentos!$A$2:$A$601=$A23)*(Documentos!$B$2:$B$601=J$4)*Documentos!$J$2:$J$601))=0,"OK",IF(SUMPRODUCT(MAX((Documentos!$A$2:$A$601=$A23)*(Documentos!$B$2:$B$601=J$4)*Documentos!$J$2:$J$601))&lt;TODAY(),"CAD",IF(SUMPRODUCT(MAX((Documentos!$A$2:$A$601=$A23)*(Documentos!$B$2:$B$601=J$4)*Documentos!$J$2:$J$601))-TODAY()&lt;=Configuración!$B$2,(SUMPRODUCT(MAX((Documentos!$A$2:$A$601=$A23)*(Documentos!$B$2:$B$601=J$4)*Documentos!$J$2:$J$601))-TODAY())&amp;" d","OK")))))</f>
        <v/>
      </c>
      <c r="K23" s="12" t="str">
        <f ca="1">IF(OR($A23="",K$4=""),"",IF(COUNTIFS(Documentos!$A$2:$A$601,$A23,Documentos!$B$2:$B$601,K$4)=0,"—",IF(SUMPRODUCT(MAX((Documentos!$A$2:$A$601=$A23)*(Documentos!$B$2:$B$601=K$4)*Documentos!$J$2:$J$601))=0,"OK",IF(SUMPRODUCT(MAX((Documentos!$A$2:$A$601=$A23)*(Documentos!$B$2:$B$601=K$4)*Documentos!$J$2:$J$601))&lt;TODAY(),"CAD",IF(SUMPRODUCT(MAX((Documentos!$A$2:$A$601=$A23)*(Documentos!$B$2:$B$601=K$4)*Documentos!$J$2:$J$601))-TODAY()&lt;=Configuración!$B$2,(SUMPRODUCT(MAX((Documentos!$A$2:$A$601=$A23)*(Documentos!$B$2:$B$601=K$4)*Documentos!$J$2:$J$601))-TODAY())&amp;" d","OK")))))</f>
        <v/>
      </c>
    </row>
    <row r="24" spans="1:11" x14ac:dyDescent="0.3">
      <c r="A24" s="11" t="str">
        <f>IF(Trabajadores!A21="","",Trabajadores!A21)</f>
        <v/>
      </c>
      <c r="B24" s="12" t="str">
        <f ca="1">IF(OR($A24="",B$4=""),"",IF(COUNTIFS(Documentos!$A$2:$A$601,$A24,Documentos!$B$2:$B$601,B$4)=0,"—",IF(SUMPRODUCT(MAX((Documentos!$A$2:$A$601=$A24)*(Documentos!$B$2:$B$601=B$4)*Documentos!$J$2:$J$601))=0,"OK",IF(SUMPRODUCT(MAX((Documentos!$A$2:$A$601=$A24)*(Documentos!$B$2:$B$601=B$4)*Documentos!$J$2:$J$601))&lt;TODAY(),"CAD",IF(SUMPRODUCT(MAX((Documentos!$A$2:$A$601=$A24)*(Documentos!$B$2:$B$601=B$4)*Documentos!$J$2:$J$601))-TODAY()&lt;=Configuración!$B$2,(SUMPRODUCT(MAX((Documentos!$A$2:$A$601=$A24)*(Documentos!$B$2:$B$601=B$4)*Documentos!$J$2:$J$601))-TODAY())&amp;" d","OK")))))</f>
        <v/>
      </c>
      <c r="C24" s="12" t="str">
        <f ca="1">IF(OR($A24="",C$4=""),"",IF(COUNTIFS(Documentos!$A$2:$A$601,$A24,Documentos!$B$2:$B$601,C$4)=0,"—",IF(SUMPRODUCT(MAX((Documentos!$A$2:$A$601=$A24)*(Documentos!$B$2:$B$601=C$4)*Documentos!$J$2:$J$601))=0,"OK",IF(SUMPRODUCT(MAX((Documentos!$A$2:$A$601=$A24)*(Documentos!$B$2:$B$601=C$4)*Documentos!$J$2:$J$601))&lt;TODAY(),"CAD",IF(SUMPRODUCT(MAX((Documentos!$A$2:$A$601=$A24)*(Documentos!$B$2:$B$601=C$4)*Documentos!$J$2:$J$601))-TODAY()&lt;=Configuración!$B$2,(SUMPRODUCT(MAX((Documentos!$A$2:$A$601=$A24)*(Documentos!$B$2:$B$601=C$4)*Documentos!$J$2:$J$601))-TODAY())&amp;" d","OK")))))</f>
        <v/>
      </c>
      <c r="D24" s="12" t="str">
        <f ca="1">IF(OR($A24="",D$4=""),"",IF(COUNTIFS(Documentos!$A$2:$A$601,$A24,Documentos!$B$2:$B$601,D$4)=0,"—",IF(SUMPRODUCT(MAX((Documentos!$A$2:$A$601=$A24)*(Documentos!$B$2:$B$601=D$4)*Documentos!$J$2:$J$601))=0,"OK",IF(SUMPRODUCT(MAX((Documentos!$A$2:$A$601=$A24)*(Documentos!$B$2:$B$601=D$4)*Documentos!$J$2:$J$601))&lt;TODAY(),"CAD",IF(SUMPRODUCT(MAX((Documentos!$A$2:$A$601=$A24)*(Documentos!$B$2:$B$601=D$4)*Documentos!$J$2:$J$601))-TODAY()&lt;=Configuración!$B$2,(SUMPRODUCT(MAX((Documentos!$A$2:$A$601=$A24)*(Documentos!$B$2:$B$601=D$4)*Documentos!$J$2:$J$601))-TODAY())&amp;" d","OK")))))</f>
        <v/>
      </c>
      <c r="E24" s="12" t="str">
        <f ca="1">IF(OR($A24="",E$4=""),"",IF(COUNTIFS(Documentos!$A$2:$A$601,$A24,Documentos!$B$2:$B$601,E$4)=0,"—",IF(SUMPRODUCT(MAX((Documentos!$A$2:$A$601=$A24)*(Documentos!$B$2:$B$601=E$4)*Documentos!$J$2:$J$601))=0,"OK",IF(SUMPRODUCT(MAX((Documentos!$A$2:$A$601=$A24)*(Documentos!$B$2:$B$601=E$4)*Documentos!$J$2:$J$601))&lt;TODAY(),"CAD",IF(SUMPRODUCT(MAX((Documentos!$A$2:$A$601=$A24)*(Documentos!$B$2:$B$601=E$4)*Documentos!$J$2:$J$601))-TODAY()&lt;=Configuración!$B$2,(SUMPRODUCT(MAX((Documentos!$A$2:$A$601=$A24)*(Documentos!$B$2:$B$601=E$4)*Documentos!$J$2:$J$601))-TODAY())&amp;" d","OK")))))</f>
        <v/>
      </c>
      <c r="F24" s="12" t="str">
        <f ca="1">IF(OR($A24="",F$4=""),"",IF(COUNTIFS(Documentos!$A$2:$A$601,$A24,Documentos!$B$2:$B$601,F$4)=0,"—",IF(SUMPRODUCT(MAX((Documentos!$A$2:$A$601=$A24)*(Documentos!$B$2:$B$601=F$4)*Documentos!$J$2:$J$601))=0,"OK",IF(SUMPRODUCT(MAX((Documentos!$A$2:$A$601=$A24)*(Documentos!$B$2:$B$601=F$4)*Documentos!$J$2:$J$601))&lt;TODAY(),"CAD",IF(SUMPRODUCT(MAX((Documentos!$A$2:$A$601=$A24)*(Documentos!$B$2:$B$601=F$4)*Documentos!$J$2:$J$601))-TODAY()&lt;=Configuración!$B$2,(SUMPRODUCT(MAX((Documentos!$A$2:$A$601=$A24)*(Documentos!$B$2:$B$601=F$4)*Documentos!$J$2:$J$601))-TODAY())&amp;" d","OK")))))</f>
        <v/>
      </c>
      <c r="G24" s="12" t="str">
        <f ca="1">IF(OR($A24="",G$4=""),"",IF(COUNTIFS(Documentos!$A$2:$A$601,$A24,Documentos!$B$2:$B$601,G$4)=0,"—",IF(SUMPRODUCT(MAX((Documentos!$A$2:$A$601=$A24)*(Documentos!$B$2:$B$601=G$4)*Documentos!$J$2:$J$601))=0,"OK",IF(SUMPRODUCT(MAX((Documentos!$A$2:$A$601=$A24)*(Documentos!$B$2:$B$601=G$4)*Documentos!$J$2:$J$601))&lt;TODAY(),"CAD",IF(SUMPRODUCT(MAX((Documentos!$A$2:$A$601=$A24)*(Documentos!$B$2:$B$601=G$4)*Documentos!$J$2:$J$601))-TODAY()&lt;=Configuración!$B$2,(SUMPRODUCT(MAX((Documentos!$A$2:$A$601=$A24)*(Documentos!$B$2:$B$601=G$4)*Documentos!$J$2:$J$601))-TODAY())&amp;" d","OK")))))</f>
        <v/>
      </c>
      <c r="H24" s="12" t="str">
        <f ca="1">IF(OR($A24="",H$4=""),"",IF(COUNTIFS(Documentos!$A$2:$A$601,$A24,Documentos!$B$2:$B$601,H$4)=0,"—",IF(SUMPRODUCT(MAX((Documentos!$A$2:$A$601=$A24)*(Documentos!$B$2:$B$601=H$4)*Documentos!$J$2:$J$601))=0,"OK",IF(SUMPRODUCT(MAX((Documentos!$A$2:$A$601=$A24)*(Documentos!$B$2:$B$601=H$4)*Documentos!$J$2:$J$601))&lt;TODAY(),"CAD",IF(SUMPRODUCT(MAX((Documentos!$A$2:$A$601=$A24)*(Documentos!$B$2:$B$601=H$4)*Documentos!$J$2:$J$601))-TODAY()&lt;=Configuración!$B$2,(SUMPRODUCT(MAX((Documentos!$A$2:$A$601=$A24)*(Documentos!$B$2:$B$601=H$4)*Documentos!$J$2:$J$601))-TODAY())&amp;" d","OK")))))</f>
        <v/>
      </c>
      <c r="I24" s="12" t="str">
        <f ca="1">IF(OR($A24="",I$4=""),"",IF(COUNTIFS(Documentos!$A$2:$A$601,$A24,Documentos!$B$2:$B$601,I$4)=0,"—",IF(SUMPRODUCT(MAX((Documentos!$A$2:$A$601=$A24)*(Documentos!$B$2:$B$601=I$4)*Documentos!$J$2:$J$601))=0,"OK",IF(SUMPRODUCT(MAX((Documentos!$A$2:$A$601=$A24)*(Documentos!$B$2:$B$601=I$4)*Documentos!$J$2:$J$601))&lt;TODAY(),"CAD",IF(SUMPRODUCT(MAX((Documentos!$A$2:$A$601=$A24)*(Documentos!$B$2:$B$601=I$4)*Documentos!$J$2:$J$601))-TODAY()&lt;=Configuración!$B$2,(SUMPRODUCT(MAX((Documentos!$A$2:$A$601=$A24)*(Documentos!$B$2:$B$601=I$4)*Documentos!$J$2:$J$601))-TODAY())&amp;" d","OK")))))</f>
        <v/>
      </c>
      <c r="J24" s="12" t="str">
        <f ca="1">IF(OR($A24="",J$4=""),"",IF(COUNTIFS(Documentos!$A$2:$A$601,$A24,Documentos!$B$2:$B$601,J$4)=0,"—",IF(SUMPRODUCT(MAX((Documentos!$A$2:$A$601=$A24)*(Documentos!$B$2:$B$601=J$4)*Documentos!$J$2:$J$601))=0,"OK",IF(SUMPRODUCT(MAX((Documentos!$A$2:$A$601=$A24)*(Documentos!$B$2:$B$601=J$4)*Documentos!$J$2:$J$601))&lt;TODAY(),"CAD",IF(SUMPRODUCT(MAX((Documentos!$A$2:$A$601=$A24)*(Documentos!$B$2:$B$601=J$4)*Documentos!$J$2:$J$601))-TODAY()&lt;=Configuración!$B$2,(SUMPRODUCT(MAX((Documentos!$A$2:$A$601=$A24)*(Documentos!$B$2:$B$601=J$4)*Documentos!$J$2:$J$601))-TODAY())&amp;" d","OK")))))</f>
        <v/>
      </c>
      <c r="K24" s="12" t="str">
        <f ca="1">IF(OR($A24="",K$4=""),"",IF(COUNTIFS(Documentos!$A$2:$A$601,$A24,Documentos!$B$2:$B$601,K$4)=0,"—",IF(SUMPRODUCT(MAX((Documentos!$A$2:$A$601=$A24)*(Documentos!$B$2:$B$601=K$4)*Documentos!$J$2:$J$601))=0,"OK",IF(SUMPRODUCT(MAX((Documentos!$A$2:$A$601=$A24)*(Documentos!$B$2:$B$601=K$4)*Documentos!$J$2:$J$601))&lt;TODAY(),"CAD",IF(SUMPRODUCT(MAX((Documentos!$A$2:$A$601=$A24)*(Documentos!$B$2:$B$601=K$4)*Documentos!$J$2:$J$601))-TODAY()&lt;=Configuración!$B$2,(SUMPRODUCT(MAX((Documentos!$A$2:$A$601=$A24)*(Documentos!$B$2:$B$601=K$4)*Documentos!$J$2:$J$601))-TODAY())&amp;" d","OK")))))</f>
        <v/>
      </c>
    </row>
    <row r="25" spans="1:11" x14ac:dyDescent="0.3">
      <c r="A25" s="11" t="str">
        <f>IF(Trabajadores!A22="","",Trabajadores!A22)</f>
        <v/>
      </c>
      <c r="B25" s="12" t="str">
        <f ca="1">IF(OR($A25="",B$4=""),"",IF(COUNTIFS(Documentos!$A$2:$A$601,$A25,Documentos!$B$2:$B$601,B$4)=0,"—",IF(SUMPRODUCT(MAX((Documentos!$A$2:$A$601=$A25)*(Documentos!$B$2:$B$601=B$4)*Documentos!$J$2:$J$601))=0,"OK",IF(SUMPRODUCT(MAX((Documentos!$A$2:$A$601=$A25)*(Documentos!$B$2:$B$601=B$4)*Documentos!$J$2:$J$601))&lt;TODAY(),"CAD",IF(SUMPRODUCT(MAX((Documentos!$A$2:$A$601=$A25)*(Documentos!$B$2:$B$601=B$4)*Documentos!$J$2:$J$601))-TODAY()&lt;=Configuración!$B$2,(SUMPRODUCT(MAX((Documentos!$A$2:$A$601=$A25)*(Documentos!$B$2:$B$601=B$4)*Documentos!$J$2:$J$601))-TODAY())&amp;" d","OK")))))</f>
        <v/>
      </c>
      <c r="C25" s="12" t="str">
        <f ca="1">IF(OR($A25="",C$4=""),"",IF(COUNTIFS(Documentos!$A$2:$A$601,$A25,Documentos!$B$2:$B$601,C$4)=0,"—",IF(SUMPRODUCT(MAX((Documentos!$A$2:$A$601=$A25)*(Documentos!$B$2:$B$601=C$4)*Documentos!$J$2:$J$601))=0,"OK",IF(SUMPRODUCT(MAX((Documentos!$A$2:$A$601=$A25)*(Documentos!$B$2:$B$601=C$4)*Documentos!$J$2:$J$601))&lt;TODAY(),"CAD",IF(SUMPRODUCT(MAX((Documentos!$A$2:$A$601=$A25)*(Documentos!$B$2:$B$601=C$4)*Documentos!$J$2:$J$601))-TODAY()&lt;=Configuración!$B$2,(SUMPRODUCT(MAX((Documentos!$A$2:$A$601=$A25)*(Documentos!$B$2:$B$601=C$4)*Documentos!$J$2:$J$601))-TODAY())&amp;" d","OK")))))</f>
        <v/>
      </c>
      <c r="D25" s="12" t="str">
        <f ca="1">IF(OR($A25="",D$4=""),"",IF(COUNTIFS(Documentos!$A$2:$A$601,$A25,Documentos!$B$2:$B$601,D$4)=0,"—",IF(SUMPRODUCT(MAX((Documentos!$A$2:$A$601=$A25)*(Documentos!$B$2:$B$601=D$4)*Documentos!$J$2:$J$601))=0,"OK",IF(SUMPRODUCT(MAX((Documentos!$A$2:$A$601=$A25)*(Documentos!$B$2:$B$601=D$4)*Documentos!$J$2:$J$601))&lt;TODAY(),"CAD",IF(SUMPRODUCT(MAX((Documentos!$A$2:$A$601=$A25)*(Documentos!$B$2:$B$601=D$4)*Documentos!$J$2:$J$601))-TODAY()&lt;=Configuración!$B$2,(SUMPRODUCT(MAX((Documentos!$A$2:$A$601=$A25)*(Documentos!$B$2:$B$601=D$4)*Documentos!$J$2:$J$601))-TODAY())&amp;" d","OK")))))</f>
        <v/>
      </c>
      <c r="E25" s="12" t="str">
        <f ca="1">IF(OR($A25="",E$4=""),"",IF(COUNTIFS(Documentos!$A$2:$A$601,$A25,Documentos!$B$2:$B$601,E$4)=0,"—",IF(SUMPRODUCT(MAX((Documentos!$A$2:$A$601=$A25)*(Documentos!$B$2:$B$601=E$4)*Documentos!$J$2:$J$601))=0,"OK",IF(SUMPRODUCT(MAX((Documentos!$A$2:$A$601=$A25)*(Documentos!$B$2:$B$601=E$4)*Documentos!$J$2:$J$601))&lt;TODAY(),"CAD",IF(SUMPRODUCT(MAX((Documentos!$A$2:$A$601=$A25)*(Documentos!$B$2:$B$601=E$4)*Documentos!$J$2:$J$601))-TODAY()&lt;=Configuración!$B$2,(SUMPRODUCT(MAX((Documentos!$A$2:$A$601=$A25)*(Documentos!$B$2:$B$601=E$4)*Documentos!$J$2:$J$601))-TODAY())&amp;" d","OK")))))</f>
        <v/>
      </c>
      <c r="F25" s="12" t="str">
        <f ca="1">IF(OR($A25="",F$4=""),"",IF(COUNTIFS(Documentos!$A$2:$A$601,$A25,Documentos!$B$2:$B$601,F$4)=0,"—",IF(SUMPRODUCT(MAX((Documentos!$A$2:$A$601=$A25)*(Documentos!$B$2:$B$601=F$4)*Documentos!$J$2:$J$601))=0,"OK",IF(SUMPRODUCT(MAX((Documentos!$A$2:$A$601=$A25)*(Documentos!$B$2:$B$601=F$4)*Documentos!$J$2:$J$601))&lt;TODAY(),"CAD",IF(SUMPRODUCT(MAX((Documentos!$A$2:$A$601=$A25)*(Documentos!$B$2:$B$601=F$4)*Documentos!$J$2:$J$601))-TODAY()&lt;=Configuración!$B$2,(SUMPRODUCT(MAX((Documentos!$A$2:$A$601=$A25)*(Documentos!$B$2:$B$601=F$4)*Documentos!$J$2:$J$601))-TODAY())&amp;" d","OK")))))</f>
        <v/>
      </c>
      <c r="G25" s="12" t="str">
        <f ca="1">IF(OR($A25="",G$4=""),"",IF(COUNTIFS(Documentos!$A$2:$A$601,$A25,Documentos!$B$2:$B$601,G$4)=0,"—",IF(SUMPRODUCT(MAX((Documentos!$A$2:$A$601=$A25)*(Documentos!$B$2:$B$601=G$4)*Documentos!$J$2:$J$601))=0,"OK",IF(SUMPRODUCT(MAX((Documentos!$A$2:$A$601=$A25)*(Documentos!$B$2:$B$601=G$4)*Documentos!$J$2:$J$601))&lt;TODAY(),"CAD",IF(SUMPRODUCT(MAX((Documentos!$A$2:$A$601=$A25)*(Documentos!$B$2:$B$601=G$4)*Documentos!$J$2:$J$601))-TODAY()&lt;=Configuración!$B$2,(SUMPRODUCT(MAX((Documentos!$A$2:$A$601=$A25)*(Documentos!$B$2:$B$601=G$4)*Documentos!$J$2:$J$601))-TODAY())&amp;" d","OK")))))</f>
        <v/>
      </c>
      <c r="H25" s="12" t="str">
        <f ca="1">IF(OR($A25="",H$4=""),"",IF(COUNTIFS(Documentos!$A$2:$A$601,$A25,Documentos!$B$2:$B$601,H$4)=0,"—",IF(SUMPRODUCT(MAX((Documentos!$A$2:$A$601=$A25)*(Documentos!$B$2:$B$601=H$4)*Documentos!$J$2:$J$601))=0,"OK",IF(SUMPRODUCT(MAX((Documentos!$A$2:$A$601=$A25)*(Documentos!$B$2:$B$601=H$4)*Documentos!$J$2:$J$601))&lt;TODAY(),"CAD",IF(SUMPRODUCT(MAX((Documentos!$A$2:$A$601=$A25)*(Documentos!$B$2:$B$601=H$4)*Documentos!$J$2:$J$601))-TODAY()&lt;=Configuración!$B$2,(SUMPRODUCT(MAX((Documentos!$A$2:$A$601=$A25)*(Documentos!$B$2:$B$601=H$4)*Documentos!$J$2:$J$601))-TODAY())&amp;" d","OK")))))</f>
        <v/>
      </c>
      <c r="I25" s="12" t="str">
        <f ca="1">IF(OR($A25="",I$4=""),"",IF(COUNTIFS(Documentos!$A$2:$A$601,$A25,Documentos!$B$2:$B$601,I$4)=0,"—",IF(SUMPRODUCT(MAX((Documentos!$A$2:$A$601=$A25)*(Documentos!$B$2:$B$601=I$4)*Documentos!$J$2:$J$601))=0,"OK",IF(SUMPRODUCT(MAX((Documentos!$A$2:$A$601=$A25)*(Documentos!$B$2:$B$601=I$4)*Documentos!$J$2:$J$601))&lt;TODAY(),"CAD",IF(SUMPRODUCT(MAX((Documentos!$A$2:$A$601=$A25)*(Documentos!$B$2:$B$601=I$4)*Documentos!$J$2:$J$601))-TODAY()&lt;=Configuración!$B$2,(SUMPRODUCT(MAX((Documentos!$A$2:$A$601=$A25)*(Documentos!$B$2:$B$601=I$4)*Documentos!$J$2:$J$601))-TODAY())&amp;" d","OK")))))</f>
        <v/>
      </c>
      <c r="J25" s="12" t="str">
        <f ca="1">IF(OR($A25="",J$4=""),"",IF(COUNTIFS(Documentos!$A$2:$A$601,$A25,Documentos!$B$2:$B$601,J$4)=0,"—",IF(SUMPRODUCT(MAX((Documentos!$A$2:$A$601=$A25)*(Documentos!$B$2:$B$601=J$4)*Documentos!$J$2:$J$601))=0,"OK",IF(SUMPRODUCT(MAX((Documentos!$A$2:$A$601=$A25)*(Documentos!$B$2:$B$601=J$4)*Documentos!$J$2:$J$601))&lt;TODAY(),"CAD",IF(SUMPRODUCT(MAX((Documentos!$A$2:$A$601=$A25)*(Documentos!$B$2:$B$601=J$4)*Documentos!$J$2:$J$601))-TODAY()&lt;=Configuración!$B$2,(SUMPRODUCT(MAX((Documentos!$A$2:$A$601=$A25)*(Documentos!$B$2:$B$601=J$4)*Documentos!$J$2:$J$601))-TODAY())&amp;" d","OK")))))</f>
        <v/>
      </c>
      <c r="K25" s="12" t="str">
        <f ca="1">IF(OR($A25="",K$4=""),"",IF(COUNTIFS(Documentos!$A$2:$A$601,$A25,Documentos!$B$2:$B$601,K$4)=0,"—",IF(SUMPRODUCT(MAX((Documentos!$A$2:$A$601=$A25)*(Documentos!$B$2:$B$601=K$4)*Documentos!$J$2:$J$601))=0,"OK",IF(SUMPRODUCT(MAX((Documentos!$A$2:$A$601=$A25)*(Documentos!$B$2:$B$601=K$4)*Documentos!$J$2:$J$601))&lt;TODAY(),"CAD",IF(SUMPRODUCT(MAX((Documentos!$A$2:$A$601=$A25)*(Documentos!$B$2:$B$601=K$4)*Documentos!$J$2:$J$601))-TODAY()&lt;=Configuración!$B$2,(SUMPRODUCT(MAX((Documentos!$A$2:$A$601=$A25)*(Documentos!$B$2:$B$601=K$4)*Documentos!$J$2:$J$601))-TODAY())&amp;" d","OK")))))</f>
        <v/>
      </c>
    </row>
    <row r="26" spans="1:11" x14ac:dyDescent="0.3">
      <c r="A26" s="11" t="str">
        <f>IF(Trabajadores!A23="","",Trabajadores!A23)</f>
        <v/>
      </c>
      <c r="B26" s="12" t="str">
        <f ca="1">IF(OR($A26="",B$4=""),"",IF(COUNTIFS(Documentos!$A$2:$A$601,$A26,Documentos!$B$2:$B$601,B$4)=0,"—",IF(SUMPRODUCT(MAX((Documentos!$A$2:$A$601=$A26)*(Documentos!$B$2:$B$601=B$4)*Documentos!$J$2:$J$601))=0,"OK",IF(SUMPRODUCT(MAX((Documentos!$A$2:$A$601=$A26)*(Documentos!$B$2:$B$601=B$4)*Documentos!$J$2:$J$601))&lt;TODAY(),"CAD",IF(SUMPRODUCT(MAX((Documentos!$A$2:$A$601=$A26)*(Documentos!$B$2:$B$601=B$4)*Documentos!$J$2:$J$601))-TODAY()&lt;=Configuración!$B$2,(SUMPRODUCT(MAX((Documentos!$A$2:$A$601=$A26)*(Documentos!$B$2:$B$601=B$4)*Documentos!$J$2:$J$601))-TODAY())&amp;" d","OK")))))</f>
        <v/>
      </c>
      <c r="C26" s="12" t="str">
        <f ca="1">IF(OR($A26="",C$4=""),"",IF(COUNTIFS(Documentos!$A$2:$A$601,$A26,Documentos!$B$2:$B$601,C$4)=0,"—",IF(SUMPRODUCT(MAX((Documentos!$A$2:$A$601=$A26)*(Documentos!$B$2:$B$601=C$4)*Documentos!$J$2:$J$601))=0,"OK",IF(SUMPRODUCT(MAX((Documentos!$A$2:$A$601=$A26)*(Documentos!$B$2:$B$601=C$4)*Documentos!$J$2:$J$601))&lt;TODAY(),"CAD",IF(SUMPRODUCT(MAX((Documentos!$A$2:$A$601=$A26)*(Documentos!$B$2:$B$601=C$4)*Documentos!$J$2:$J$601))-TODAY()&lt;=Configuración!$B$2,(SUMPRODUCT(MAX((Documentos!$A$2:$A$601=$A26)*(Documentos!$B$2:$B$601=C$4)*Documentos!$J$2:$J$601))-TODAY())&amp;" d","OK")))))</f>
        <v/>
      </c>
      <c r="D26" s="12" t="str">
        <f ca="1">IF(OR($A26="",D$4=""),"",IF(COUNTIFS(Documentos!$A$2:$A$601,$A26,Documentos!$B$2:$B$601,D$4)=0,"—",IF(SUMPRODUCT(MAX((Documentos!$A$2:$A$601=$A26)*(Documentos!$B$2:$B$601=D$4)*Documentos!$J$2:$J$601))=0,"OK",IF(SUMPRODUCT(MAX((Documentos!$A$2:$A$601=$A26)*(Documentos!$B$2:$B$601=D$4)*Documentos!$J$2:$J$601))&lt;TODAY(),"CAD",IF(SUMPRODUCT(MAX((Documentos!$A$2:$A$601=$A26)*(Documentos!$B$2:$B$601=D$4)*Documentos!$J$2:$J$601))-TODAY()&lt;=Configuración!$B$2,(SUMPRODUCT(MAX((Documentos!$A$2:$A$601=$A26)*(Documentos!$B$2:$B$601=D$4)*Documentos!$J$2:$J$601))-TODAY())&amp;" d","OK")))))</f>
        <v/>
      </c>
      <c r="E26" s="12" t="str">
        <f ca="1">IF(OR($A26="",E$4=""),"",IF(COUNTIFS(Documentos!$A$2:$A$601,$A26,Documentos!$B$2:$B$601,E$4)=0,"—",IF(SUMPRODUCT(MAX((Documentos!$A$2:$A$601=$A26)*(Documentos!$B$2:$B$601=E$4)*Documentos!$J$2:$J$601))=0,"OK",IF(SUMPRODUCT(MAX((Documentos!$A$2:$A$601=$A26)*(Documentos!$B$2:$B$601=E$4)*Documentos!$J$2:$J$601))&lt;TODAY(),"CAD",IF(SUMPRODUCT(MAX((Documentos!$A$2:$A$601=$A26)*(Documentos!$B$2:$B$601=E$4)*Documentos!$J$2:$J$601))-TODAY()&lt;=Configuración!$B$2,(SUMPRODUCT(MAX((Documentos!$A$2:$A$601=$A26)*(Documentos!$B$2:$B$601=E$4)*Documentos!$J$2:$J$601))-TODAY())&amp;" d","OK")))))</f>
        <v/>
      </c>
      <c r="F26" s="12" t="str">
        <f ca="1">IF(OR($A26="",F$4=""),"",IF(COUNTIFS(Documentos!$A$2:$A$601,$A26,Documentos!$B$2:$B$601,F$4)=0,"—",IF(SUMPRODUCT(MAX((Documentos!$A$2:$A$601=$A26)*(Documentos!$B$2:$B$601=F$4)*Documentos!$J$2:$J$601))=0,"OK",IF(SUMPRODUCT(MAX((Documentos!$A$2:$A$601=$A26)*(Documentos!$B$2:$B$601=F$4)*Documentos!$J$2:$J$601))&lt;TODAY(),"CAD",IF(SUMPRODUCT(MAX((Documentos!$A$2:$A$601=$A26)*(Documentos!$B$2:$B$601=F$4)*Documentos!$J$2:$J$601))-TODAY()&lt;=Configuración!$B$2,(SUMPRODUCT(MAX((Documentos!$A$2:$A$601=$A26)*(Documentos!$B$2:$B$601=F$4)*Documentos!$J$2:$J$601))-TODAY())&amp;" d","OK")))))</f>
        <v/>
      </c>
      <c r="G26" s="12" t="str">
        <f ca="1">IF(OR($A26="",G$4=""),"",IF(COUNTIFS(Documentos!$A$2:$A$601,$A26,Documentos!$B$2:$B$601,G$4)=0,"—",IF(SUMPRODUCT(MAX((Documentos!$A$2:$A$601=$A26)*(Documentos!$B$2:$B$601=G$4)*Documentos!$J$2:$J$601))=0,"OK",IF(SUMPRODUCT(MAX((Documentos!$A$2:$A$601=$A26)*(Documentos!$B$2:$B$601=G$4)*Documentos!$J$2:$J$601))&lt;TODAY(),"CAD",IF(SUMPRODUCT(MAX((Documentos!$A$2:$A$601=$A26)*(Documentos!$B$2:$B$601=G$4)*Documentos!$J$2:$J$601))-TODAY()&lt;=Configuración!$B$2,(SUMPRODUCT(MAX((Documentos!$A$2:$A$601=$A26)*(Documentos!$B$2:$B$601=G$4)*Documentos!$J$2:$J$601))-TODAY())&amp;" d","OK")))))</f>
        <v/>
      </c>
      <c r="H26" s="12" t="str">
        <f ca="1">IF(OR($A26="",H$4=""),"",IF(COUNTIFS(Documentos!$A$2:$A$601,$A26,Documentos!$B$2:$B$601,H$4)=0,"—",IF(SUMPRODUCT(MAX((Documentos!$A$2:$A$601=$A26)*(Documentos!$B$2:$B$601=H$4)*Documentos!$J$2:$J$601))=0,"OK",IF(SUMPRODUCT(MAX((Documentos!$A$2:$A$601=$A26)*(Documentos!$B$2:$B$601=H$4)*Documentos!$J$2:$J$601))&lt;TODAY(),"CAD",IF(SUMPRODUCT(MAX((Documentos!$A$2:$A$601=$A26)*(Documentos!$B$2:$B$601=H$4)*Documentos!$J$2:$J$601))-TODAY()&lt;=Configuración!$B$2,(SUMPRODUCT(MAX((Documentos!$A$2:$A$601=$A26)*(Documentos!$B$2:$B$601=H$4)*Documentos!$J$2:$J$601))-TODAY())&amp;" d","OK")))))</f>
        <v/>
      </c>
      <c r="I26" s="12" t="str">
        <f ca="1">IF(OR($A26="",I$4=""),"",IF(COUNTIFS(Documentos!$A$2:$A$601,$A26,Documentos!$B$2:$B$601,I$4)=0,"—",IF(SUMPRODUCT(MAX((Documentos!$A$2:$A$601=$A26)*(Documentos!$B$2:$B$601=I$4)*Documentos!$J$2:$J$601))=0,"OK",IF(SUMPRODUCT(MAX((Documentos!$A$2:$A$601=$A26)*(Documentos!$B$2:$B$601=I$4)*Documentos!$J$2:$J$601))&lt;TODAY(),"CAD",IF(SUMPRODUCT(MAX((Documentos!$A$2:$A$601=$A26)*(Documentos!$B$2:$B$601=I$4)*Documentos!$J$2:$J$601))-TODAY()&lt;=Configuración!$B$2,(SUMPRODUCT(MAX((Documentos!$A$2:$A$601=$A26)*(Documentos!$B$2:$B$601=I$4)*Documentos!$J$2:$J$601))-TODAY())&amp;" d","OK")))))</f>
        <v/>
      </c>
      <c r="J26" s="12" t="str">
        <f ca="1">IF(OR($A26="",J$4=""),"",IF(COUNTIFS(Documentos!$A$2:$A$601,$A26,Documentos!$B$2:$B$601,J$4)=0,"—",IF(SUMPRODUCT(MAX((Documentos!$A$2:$A$601=$A26)*(Documentos!$B$2:$B$601=J$4)*Documentos!$J$2:$J$601))=0,"OK",IF(SUMPRODUCT(MAX((Documentos!$A$2:$A$601=$A26)*(Documentos!$B$2:$B$601=J$4)*Documentos!$J$2:$J$601))&lt;TODAY(),"CAD",IF(SUMPRODUCT(MAX((Documentos!$A$2:$A$601=$A26)*(Documentos!$B$2:$B$601=J$4)*Documentos!$J$2:$J$601))-TODAY()&lt;=Configuración!$B$2,(SUMPRODUCT(MAX((Documentos!$A$2:$A$601=$A26)*(Documentos!$B$2:$B$601=J$4)*Documentos!$J$2:$J$601))-TODAY())&amp;" d","OK")))))</f>
        <v/>
      </c>
      <c r="K26" s="12" t="str">
        <f ca="1">IF(OR($A26="",K$4=""),"",IF(COUNTIFS(Documentos!$A$2:$A$601,$A26,Documentos!$B$2:$B$601,K$4)=0,"—",IF(SUMPRODUCT(MAX((Documentos!$A$2:$A$601=$A26)*(Documentos!$B$2:$B$601=K$4)*Documentos!$J$2:$J$601))=0,"OK",IF(SUMPRODUCT(MAX((Documentos!$A$2:$A$601=$A26)*(Documentos!$B$2:$B$601=K$4)*Documentos!$J$2:$J$601))&lt;TODAY(),"CAD",IF(SUMPRODUCT(MAX((Documentos!$A$2:$A$601=$A26)*(Documentos!$B$2:$B$601=K$4)*Documentos!$J$2:$J$601))-TODAY()&lt;=Configuración!$B$2,(SUMPRODUCT(MAX((Documentos!$A$2:$A$601=$A26)*(Documentos!$B$2:$B$601=K$4)*Documentos!$J$2:$J$601))-TODAY())&amp;" d","OK")))))</f>
        <v/>
      </c>
    </row>
    <row r="27" spans="1:11" x14ac:dyDescent="0.3">
      <c r="A27" s="11" t="str">
        <f>IF(Trabajadores!A24="","",Trabajadores!A24)</f>
        <v/>
      </c>
      <c r="B27" s="12" t="str">
        <f ca="1">IF(OR($A27="",B$4=""),"",IF(COUNTIFS(Documentos!$A$2:$A$601,$A27,Documentos!$B$2:$B$601,B$4)=0,"—",IF(SUMPRODUCT(MAX((Documentos!$A$2:$A$601=$A27)*(Documentos!$B$2:$B$601=B$4)*Documentos!$J$2:$J$601))=0,"OK",IF(SUMPRODUCT(MAX((Documentos!$A$2:$A$601=$A27)*(Documentos!$B$2:$B$601=B$4)*Documentos!$J$2:$J$601))&lt;TODAY(),"CAD",IF(SUMPRODUCT(MAX((Documentos!$A$2:$A$601=$A27)*(Documentos!$B$2:$B$601=B$4)*Documentos!$J$2:$J$601))-TODAY()&lt;=Configuración!$B$2,(SUMPRODUCT(MAX((Documentos!$A$2:$A$601=$A27)*(Documentos!$B$2:$B$601=B$4)*Documentos!$J$2:$J$601))-TODAY())&amp;" d","OK")))))</f>
        <v/>
      </c>
      <c r="C27" s="12" t="str">
        <f ca="1">IF(OR($A27="",C$4=""),"",IF(COUNTIFS(Documentos!$A$2:$A$601,$A27,Documentos!$B$2:$B$601,C$4)=0,"—",IF(SUMPRODUCT(MAX((Documentos!$A$2:$A$601=$A27)*(Documentos!$B$2:$B$601=C$4)*Documentos!$J$2:$J$601))=0,"OK",IF(SUMPRODUCT(MAX((Documentos!$A$2:$A$601=$A27)*(Documentos!$B$2:$B$601=C$4)*Documentos!$J$2:$J$601))&lt;TODAY(),"CAD",IF(SUMPRODUCT(MAX((Documentos!$A$2:$A$601=$A27)*(Documentos!$B$2:$B$601=C$4)*Documentos!$J$2:$J$601))-TODAY()&lt;=Configuración!$B$2,(SUMPRODUCT(MAX((Documentos!$A$2:$A$601=$A27)*(Documentos!$B$2:$B$601=C$4)*Documentos!$J$2:$J$601))-TODAY())&amp;" d","OK")))))</f>
        <v/>
      </c>
      <c r="D27" s="12" t="str">
        <f ca="1">IF(OR($A27="",D$4=""),"",IF(COUNTIFS(Documentos!$A$2:$A$601,$A27,Documentos!$B$2:$B$601,D$4)=0,"—",IF(SUMPRODUCT(MAX((Documentos!$A$2:$A$601=$A27)*(Documentos!$B$2:$B$601=D$4)*Documentos!$J$2:$J$601))=0,"OK",IF(SUMPRODUCT(MAX((Documentos!$A$2:$A$601=$A27)*(Documentos!$B$2:$B$601=D$4)*Documentos!$J$2:$J$601))&lt;TODAY(),"CAD",IF(SUMPRODUCT(MAX((Documentos!$A$2:$A$601=$A27)*(Documentos!$B$2:$B$601=D$4)*Documentos!$J$2:$J$601))-TODAY()&lt;=Configuración!$B$2,(SUMPRODUCT(MAX((Documentos!$A$2:$A$601=$A27)*(Documentos!$B$2:$B$601=D$4)*Documentos!$J$2:$J$601))-TODAY())&amp;" d","OK")))))</f>
        <v/>
      </c>
      <c r="E27" s="12" t="str">
        <f ca="1">IF(OR($A27="",E$4=""),"",IF(COUNTIFS(Documentos!$A$2:$A$601,$A27,Documentos!$B$2:$B$601,E$4)=0,"—",IF(SUMPRODUCT(MAX((Documentos!$A$2:$A$601=$A27)*(Documentos!$B$2:$B$601=E$4)*Documentos!$J$2:$J$601))=0,"OK",IF(SUMPRODUCT(MAX((Documentos!$A$2:$A$601=$A27)*(Documentos!$B$2:$B$601=E$4)*Documentos!$J$2:$J$601))&lt;TODAY(),"CAD",IF(SUMPRODUCT(MAX((Documentos!$A$2:$A$601=$A27)*(Documentos!$B$2:$B$601=E$4)*Documentos!$J$2:$J$601))-TODAY()&lt;=Configuración!$B$2,(SUMPRODUCT(MAX((Documentos!$A$2:$A$601=$A27)*(Documentos!$B$2:$B$601=E$4)*Documentos!$J$2:$J$601))-TODAY())&amp;" d","OK")))))</f>
        <v/>
      </c>
      <c r="F27" s="12" t="str">
        <f ca="1">IF(OR($A27="",F$4=""),"",IF(COUNTIFS(Documentos!$A$2:$A$601,$A27,Documentos!$B$2:$B$601,F$4)=0,"—",IF(SUMPRODUCT(MAX((Documentos!$A$2:$A$601=$A27)*(Documentos!$B$2:$B$601=F$4)*Documentos!$J$2:$J$601))=0,"OK",IF(SUMPRODUCT(MAX((Documentos!$A$2:$A$601=$A27)*(Documentos!$B$2:$B$601=F$4)*Documentos!$J$2:$J$601))&lt;TODAY(),"CAD",IF(SUMPRODUCT(MAX((Documentos!$A$2:$A$601=$A27)*(Documentos!$B$2:$B$601=F$4)*Documentos!$J$2:$J$601))-TODAY()&lt;=Configuración!$B$2,(SUMPRODUCT(MAX((Documentos!$A$2:$A$601=$A27)*(Documentos!$B$2:$B$601=F$4)*Documentos!$J$2:$J$601))-TODAY())&amp;" d","OK")))))</f>
        <v/>
      </c>
      <c r="G27" s="12" t="str">
        <f ca="1">IF(OR($A27="",G$4=""),"",IF(COUNTIFS(Documentos!$A$2:$A$601,$A27,Documentos!$B$2:$B$601,G$4)=0,"—",IF(SUMPRODUCT(MAX((Documentos!$A$2:$A$601=$A27)*(Documentos!$B$2:$B$601=G$4)*Documentos!$J$2:$J$601))=0,"OK",IF(SUMPRODUCT(MAX((Documentos!$A$2:$A$601=$A27)*(Documentos!$B$2:$B$601=G$4)*Documentos!$J$2:$J$601))&lt;TODAY(),"CAD",IF(SUMPRODUCT(MAX((Documentos!$A$2:$A$601=$A27)*(Documentos!$B$2:$B$601=G$4)*Documentos!$J$2:$J$601))-TODAY()&lt;=Configuración!$B$2,(SUMPRODUCT(MAX((Documentos!$A$2:$A$601=$A27)*(Documentos!$B$2:$B$601=G$4)*Documentos!$J$2:$J$601))-TODAY())&amp;" d","OK")))))</f>
        <v/>
      </c>
      <c r="H27" s="12" t="str">
        <f ca="1">IF(OR($A27="",H$4=""),"",IF(COUNTIFS(Documentos!$A$2:$A$601,$A27,Documentos!$B$2:$B$601,H$4)=0,"—",IF(SUMPRODUCT(MAX((Documentos!$A$2:$A$601=$A27)*(Documentos!$B$2:$B$601=H$4)*Documentos!$J$2:$J$601))=0,"OK",IF(SUMPRODUCT(MAX((Documentos!$A$2:$A$601=$A27)*(Documentos!$B$2:$B$601=H$4)*Documentos!$J$2:$J$601))&lt;TODAY(),"CAD",IF(SUMPRODUCT(MAX((Documentos!$A$2:$A$601=$A27)*(Documentos!$B$2:$B$601=H$4)*Documentos!$J$2:$J$601))-TODAY()&lt;=Configuración!$B$2,(SUMPRODUCT(MAX((Documentos!$A$2:$A$601=$A27)*(Documentos!$B$2:$B$601=H$4)*Documentos!$J$2:$J$601))-TODAY())&amp;" d","OK")))))</f>
        <v/>
      </c>
      <c r="I27" s="12" t="str">
        <f ca="1">IF(OR($A27="",I$4=""),"",IF(COUNTIFS(Documentos!$A$2:$A$601,$A27,Documentos!$B$2:$B$601,I$4)=0,"—",IF(SUMPRODUCT(MAX((Documentos!$A$2:$A$601=$A27)*(Documentos!$B$2:$B$601=I$4)*Documentos!$J$2:$J$601))=0,"OK",IF(SUMPRODUCT(MAX((Documentos!$A$2:$A$601=$A27)*(Documentos!$B$2:$B$601=I$4)*Documentos!$J$2:$J$601))&lt;TODAY(),"CAD",IF(SUMPRODUCT(MAX((Documentos!$A$2:$A$601=$A27)*(Documentos!$B$2:$B$601=I$4)*Documentos!$J$2:$J$601))-TODAY()&lt;=Configuración!$B$2,(SUMPRODUCT(MAX((Documentos!$A$2:$A$601=$A27)*(Documentos!$B$2:$B$601=I$4)*Documentos!$J$2:$J$601))-TODAY())&amp;" d","OK")))))</f>
        <v/>
      </c>
      <c r="J27" s="12" t="str">
        <f ca="1">IF(OR($A27="",J$4=""),"",IF(COUNTIFS(Documentos!$A$2:$A$601,$A27,Documentos!$B$2:$B$601,J$4)=0,"—",IF(SUMPRODUCT(MAX((Documentos!$A$2:$A$601=$A27)*(Documentos!$B$2:$B$601=J$4)*Documentos!$J$2:$J$601))=0,"OK",IF(SUMPRODUCT(MAX((Documentos!$A$2:$A$601=$A27)*(Documentos!$B$2:$B$601=J$4)*Documentos!$J$2:$J$601))&lt;TODAY(),"CAD",IF(SUMPRODUCT(MAX((Documentos!$A$2:$A$601=$A27)*(Documentos!$B$2:$B$601=J$4)*Documentos!$J$2:$J$601))-TODAY()&lt;=Configuración!$B$2,(SUMPRODUCT(MAX((Documentos!$A$2:$A$601=$A27)*(Documentos!$B$2:$B$601=J$4)*Documentos!$J$2:$J$601))-TODAY())&amp;" d","OK")))))</f>
        <v/>
      </c>
      <c r="K27" s="12" t="str">
        <f ca="1">IF(OR($A27="",K$4=""),"",IF(COUNTIFS(Documentos!$A$2:$A$601,$A27,Documentos!$B$2:$B$601,K$4)=0,"—",IF(SUMPRODUCT(MAX((Documentos!$A$2:$A$601=$A27)*(Documentos!$B$2:$B$601=K$4)*Documentos!$J$2:$J$601))=0,"OK",IF(SUMPRODUCT(MAX((Documentos!$A$2:$A$601=$A27)*(Documentos!$B$2:$B$601=K$4)*Documentos!$J$2:$J$601))&lt;TODAY(),"CAD",IF(SUMPRODUCT(MAX((Documentos!$A$2:$A$601=$A27)*(Documentos!$B$2:$B$601=K$4)*Documentos!$J$2:$J$601))-TODAY()&lt;=Configuración!$B$2,(SUMPRODUCT(MAX((Documentos!$A$2:$A$601=$A27)*(Documentos!$B$2:$B$601=K$4)*Documentos!$J$2:$J$601))-TODAY())&amp;" d","OK")))))</f>
        <v/>
      </c>
    </row>
    <row r="28" spans="1:11" x14ac:dyDescent="0.3">
      <c r="A28" s="11" t="str">
        <f>IF(Trabajadores!A25="","",Trabajadores!A25)</f>
        <v/>
      </c>
      <c r="B28" s="12" t="str">
        <f ca="1">IF(OR($A28="",B$4=""),"",IF(COUNTIFS(Documentos!$A$2:$A$601,$A28,Documentos!$B$2:$B$601,B$4)=0,"—",IF(SUMPRODUCT(MAX((Documentos!$A$2:$A$601=$A28)*(Documentos!$B$2:$B$601=B$4)*Documentos!$J$2:$J$601))=0,"OK",IF(SUMPRODUCT(MAX((Documentos!$A$2:$A$601=$A28)*(Documentos!$B$2:$B$601=B$4)*Documentos!$J$2:$J$601))&lt;TODAY(),"CAD",IF(SUMPRODUCT(MAX((Documentos!$A$2:$A$601=$A28)*(Documentos!$B$2:$B$601=B$4)*Documentos!$J$2:$J$601))-TODAY()&lt;=Configuración!$B$2,(SUMPRODUCT(MAX((Documentos!$A$2:$A$601=$A28)*(Documentos!$B$2:$B$601=B$4)*Documentos!$J$2:$J$601))-TODAY())&amp;" d","OK")))))</f>
        <v/>
      </c>
      <c r="C28" s="12" t="str">
        <f ca="1">IF(OR($A28="",C$4=""),"",IF(COUNTIFS(Documentos!$A$2:$A$601,$A28,Documentos!$B$2:$B$601,C$4)=0,"—",IF(SUMPRODUCT(MAX((Documentos!$A$2:$A$601=$A28)*(Documentos!$B$2:$B$601=C$4)*Documentos!$J$2:$J$601))=0,"OK",IF(SUMPRODUCT(MAX((Documentos!$A$2:$A$601=$A28)*(Documentos!$B$2:$B$601=C$4)*Documentos!$J$2:$J$601))&lt;TODAY(),"CAD",IF(SUMPRODUCT(MAX((Documentos!$A$2:$A$601=$A28)*(Documentos!$B$2:$B$601=C$4)*Documentos!$J$2:$J$601))-TODAY()&lt;=Configuración!$B$2,(SUMPRODUCT(MAX((Documentos!$A$2:$A$601=$A28)*(Documentos!$B$2:$B$601=C$4)*Documentos!$J$2:$J$601))-TODAY())&amp;" d","OK")))))</f>
        <v/>
      </c>
      <c r="D28" s="12" t="str">
        <f ca="1">IF(OR($A28="",D$4=""),"",IF(COUNTIFS(Documentos!$A$2:$A$601,$A28,Documentos!$B$2:$B$601,D$4)=0,"—",IF(SUMPRODUCT(MAX((Documentos!$A$2:$A$601=$A28)*(Documentos!$B$2:$B$601=D$4)*Documentos!$J$2:$J$601))=0,"OK",IF(SUMPRODUCT(MAX((Documentos!$A$2:$A$601=$A28)*(Documentos!$B$2:$B$601=D$4)*Documentos!$J$2:$J$601))&lt;TODAY(),"CAD",IF(SUMPRODUCT(MAX((Documentos!$A$2:$A$601=$A28)*(Documentos!$B$2:$B$601=D$4)*Documentos!$J$2:$J$601))-TODAY()&lt;=Configuración!$B$2,(SUMPRODUCT(MAX((Documentos!$A$2:$A$601=$A28)*(Documentos!$B$2:$B$601=D$4)*Documentos!$J$2:$J$601))-TODAY())&amp;" d","OK")))))</f>
        <v/>
      </c>
      <c r="E28" s="12" t="str">
        <f ca="1">IF(OR($A28="",E$4=""),"",IF(COUNTIFS(Documentos!$A$2:$A$601,$A28,Documentos!$B$2:$B$601,E$4)=0,"—",IF(SUMPRODUCT(MAX((Documentos!$A$2:$A$601=$A28)*(Documentos!$B$2:$B$601=E$4)*Documentos!$J$2:$J$601))=0,"OK",IF(SUMPRODUCT(MAX((Documentos!$A$2:$A$601=$A28)*(Documentos!$B$2:$B$601=E$4)*Documentos!$J$2:$J$601))&lt;TODAY(),"CAD",IF(SUMPRODUCT(MAX((Documentos!$A$2:$A$601=$A28)*(Documentos!$B$2:$B$601=E$4)*Documentos!$J$2:$J$601))-TODAY()&lt;=Configuración!$B$2,(SUMPRODUCT(MAX((Documentos!$A$2:$A$601=$A28)*(Documentos!$B$2:$B$601=E$4)*Documentos!$J$2:$J$601))-TODAY())&amp;" d","OK")))))</f>
        <v/>
      </c>
      <c r="F28" s="12" t="str">
        <f ca="1">IF(OR($A28="",F$4=""),"",IF(COUNTIFS(Documentos!$A$2:$A$601,$A28,Documentos!$B$2:$B$601,F$4)=0,"—",IF(SUMPRODUCT(MAX((Documentos!$A$2:$A$601=$A28)*(Documentos!$B$2:$B$601=F$4)*Documentos!$J$2:$J$601))=0,"OK",IF(SUMPRODUCT(MAX((Documentos!$A$2:$A$601=$A28)*(Documentos!$B$2:$B$601=F$4)*Documentos!$J$2:$J$601))&lt;TODAY(),"CAD",IF(SUMPRODUCT(MAX((Documentos!$A$2:$A$601=$A28)*(Documentos!$B$2:$B$601=F$4)*Documentos!$J$2:$J$601))-TODAY()&lt;=Configuración!$B$2,(SUMPRODUCT(MAX((Documentos!$A$2:$A$601=$A28)*(Documentos!$B$2:$B$601=F$4)*Documentos!$J$2:$J$601))-TODAY())&amp;" d","OK")))))</f>
        <v/>
      </c>
      <c r="G28" s="12" t="str">
        <f ca="1">IF(OR($A28="",G$4=""),"",IF(COUNTIFS(Documentos!$A$2:$A$601,$A28,Documentos!$B$2:$B$601,G$4)=0,"—",IF(SUMPRODUCT(MAX((Documentos!$A$2:$A$601=$A28)*(Documentos!$B$2:$B$601=G$4)*Documentos!$J$2:$J$601))=0,"OK",IF(SUMPRODUCT(MAX((Documentos!$A$2:$A$601=$A28)*(Documentos!$B$2:$B$601=G$4)*Documentos!$J$2:$J$601))&lt;TODAY(),"CAD",IF(SUMPRODUCT(MAX((Documentos!$A$2:$A$601=$A28)*(Documentos!$B$2:$B$601=G$4)*Documentos!$J$2:$J$601))-TODAY()&lt;=Configuración!$B$2,(SUMPRODUCT(MAX((Documentos!$A$2:$A$601=$A28)*(Documentos!$B$2:$B$601=G$4)*Documentos!$J$2:$J$601))-TODAY())&amp;" d","OK")))))</f>
        <v/>
      </c>
      <c r="H28" s="12" t="str">
        <f ca="1">IF(OR($A28="",H$4=""),"",IF(COUNTIFS(Documentos!$A$2:$A$601,$A28,Documentos!$B$2:$B$601,H$4)=0,"—",IF(SUMPRODUCT(MAX((Documentos!$A$2:$A$601=$A28)*(Documentos!$B$2:$B$601=H$4)*Documentos!$J$2:$J$601))=0,"OK",IF(SUMPRODUCT(MAX((Documentos!$A$2:$A$601=$A28)*(Documentos!$B$2:$B$601=H$4)*Documentos!$J$2:$J$601))&lt;TODAY(),"CAD",IF(SUMPRODUCT(MAX((Documentos!$A$2:$A$601=$A28)*(Documentos!$B$2:$B$601=H$4)*Documentos!$J$2:$J$601))-TODAY()&lt;=Configuración!$B$2,(SUMPRODUCT(MAX((Documentos!$A$2:$A$601=$A28)*(Documentos!$B$2:$B$601=H$4)*Documentos!$J$2:$J$601))-TODAY())&amp;" d","OK")))))</f>
        <v/>
      </c>
      <c r="I28" s="12" t="str">
        <f ca="1">IF(OR($A28="",I$4=""),"",IF(COUNTIFS(Documentos!$A$2:$A$601,$A28,Documentos!$B$2:$B$601,I$4)=0,"—",IF(SUMPRODUCT(MAX((Documentos!$A$2:$A$601=$A28)*(Documentos!$B$2:$B$601=I$4)*Documentos!$J$2:$J$601))=0,"OK",IF(SUMPRODUCT(MAX((Documentos!$A$2:$A$601=$A28)*(Documentos!$B$2:$B$601=I$4)*Documentos!$J$2:$J$601))&lt;TODAY(),"CAD",IF(SUMPRODUCT(MAX((Documentos!$A$2:$A$601=$A28)*(Documentos!$B$2:$B$601=I$4)*Documentos!$J$2:$J$601))-TODAY()&lt;=Configuración!$B$2,(SUMPRODUCT(MAX((Documentos!$A$2:$A$601=$A28)*(Documentos!$B$2:$B$601=I$4)*Documentos!$J$2:$J$601))-TODAY())&amp;" d","OK")))))</f>
        <v/>
      </c>
      <c r="J28" s="12" t="str">
        <f ca="1">IF(OR($A28="",J$4=""),"",IF(COUNTIFS(Documentos!$A$2:$A$601,$A28,Documentos!$B$2:$B$601,J$4)=0,"—",IF(SUMPRODUCT(MAX((Documentos!$A$2:$A$601=$A28)*(Documentos!$B$2:$B$601=J$4)*Documentos!$J$2:$J$601))=0,"OK",IF(SUMPRODUCT(MAX((Documentos!$A$2:$A$601=$A28)*(Documentos!$B$2:$B$601=J$4)*Documentos!$J$2:$J$601))&lt;TODAY(),"CAD",IF(SUMPRODUCT(MAX((Documentos!$A$2:$A$601=$A28)*(Documentos!$B$2:$B$601=J$4)*Documentos!$J$2:$J$601))-TODAY()&lt;=Configuración!$B$2,(SUMPRODUCT(MAX((Documentos!$A$2:$A$601=$A28)*(Documentos!$B$2:$B$601=J$4)*Documentos!$J$2:$J$601))-TODAY())&amp;" d","OK")))))</f>
        <v/>
      </c>
      <c r="K28" s="12" t="str">
        <f ca="1">IF(OR($A28="",K$4=""),"",IF(COUNTIFS(Documentos!$A$2:$A$601,$A28,Documentos!$B$2:$B$601,K$4)=0,"—",IF(SUMPRODUCT(MAX((Documentos!$A$2:$A$601=$A28)*(Documentos!$B$2:$B$601=K$4)*Documentos!$J$2:$J$601))=0,"OK",IF(SUMPRODUCT(MAX((Documentos!$A$2:$A$601=$A28)*(Documentos!$B$2:$B$601=K$4)*Documentos!$J$2:$J$601))&lt;TODAY(),"CAD",IF(SUMPRODUCT(MAX((Documentos!$A$2:$A$601=$A28)*(Documentos!$B$2:$B$601=K$4)*Documentos!$J$2:$J$601))-TODAY()&lt;=Configuración!$B$2,(SUMPRODUCT(MAX((Documentos!$A$2:$A$601=$A28)*(Documentos!$B$2:$B$601=K$4)*Documentos!$J$2:$J$601))-TODAY())&amp;" d","OK")))))</f>
        <v/>
      </c>
    </row>
    <row r="29" spans="1:11" x14ac:dyDescent="0.3">
      <c r="A29" s="11" t="str">
        <f>IF(Trabajadores!A26="","",Trabajadores!A26)</f>
        <v/>
      </c>
      <c r="B29" s="12" t="str">
        <f ca="1">IF(OR($A29="",B$4=""),"",IF(COUNTIFS(Documentos!$A$2:$A$601,$A29,Documentos!$B$2:$B$601,B$4)=0,"—",IF(SUMPRODUCT(MAX((Documentos!$A$2:$A$601=$A29)*(Documentos!$B$2:$B$601=B$4)*Documentos!$J$2:$J$601))=0,"OK",IF(SUMPRODUCT(MAX((Documentos!$A$2:$A$601=$A29)*(Documentos!$B$2:$B$601=B$4)*Documentos!$J$2:$J$601))&lt;TODAY(),"CAD",IF(SUMPRODUCT(MAX((Documentos!$A$2:$A$601=$A29)*(Documentos!$B$2:$B$601=B$4)*Documentos!$J$2:$J$601))-TODAY()&lt;=Configuración!$B$2,(SUMPRODUCT(MAX((Documentos!$A$2:$A$601=$A29)*(Documentos!$B$2:$B$601=B$4)*Documentos!$J$2:$J$601))-TODAY())&amp;" d","OK")))))</f>
        <v/>
      </c>
      <c r="C29" s="12" t="str">
        <f ca="1">IF(OR($A29="",C$4=""),"",IF(COUNTIFS(Documentos!$A$2:$A$601,$A29,Documentos!$B$2:$B$601,C$4)=0,"—",IF(SUMPRODUCT(MAX((Documentos!$A$2:$A$601=$A29)*(Documentos!$B$2:$B$601=C$4)*Documentos!$J$2:$J$601))=0,"OK",IF(SUMPRODUCT(MAX((Documentos!$A$2:$A$601=$A29)*(Documentos!$B$2:$B$601=C$4)*Documentos!$J$2:$J$601))&lt;TODAY(),"CAD",IF(SUMPRODUCT(MAX((Documentos!$A$2:$A$601=$A29)*(Documentos!$B$2:$B$601=C$4)*Documentos!$J$2:$J$601))-TODAY()&lt;=Configuración!$B$2,(SUMPRODUCT(MAX((Documentos!$A$2:$A$601=$A29)*(Documentos!$B$2:$B$601=C$4)*Documentos!$J$2:$J$601))-TODAY())&amp;" d","OK")))))</f>
        <v/>
      </c>
      <c r="D29" s="12" t="str">
        <f ca="1">IF(OR($A29="",D$4=""),"",IF(COUNTIFS(Documentos!$A$2:$A$601,$A29,Documentos!$B$2:$B$601,D$4)=0,"—",IF(SUMPRODUCT(MAX((Documentos!$A$2:$A$601=$A29)*(Documentos!$B$2:$B$601=D$4)*Documentos!$J$2:$J$601))=0,"OK",IF(SUMPRODUCT(MAX((Documentos!$A$2:$A$601=$A29)*(Documentos!$B$2:$B$601=D$4)*Documentos!$J$2:$J$601))&lt;TODAY(),"CAD",IF(SUMPRODUCT(MAX((Documentos!$A$2:$A$601=$A29)*(Documentos!$B$2:$B$601=D$4)*Documentos!$J$2:$J$601))-TODAY()&lt;=Configuración!$B$2,(SUMPRODUCT(MAX((Documentos!$A$2:$A$601=$A29)*(Documentos!$B$2:$B$601=D$4)*Documentos!$J$2:$J$601))-TODAY())&amp;" d","OK")))))</f>
        <v/>
      </c>
      <c r="E29" s="12" t="str">
        <f ca="1">IF(OR($A29="",E$4=""),"",IF(COUNTIFS(Documentos!$A$2:$A$601,$A29,Documentos!$B$2:$B$601,E$4)=0,"—",IF(SUMPRODUCT(MAX((Documentos!$A$2:$A$601=$A29)*(Documentos!$B$2:$B$601=E$4)*Documentos!$J$2:$J$601))=0,"OK",IF(SUMPRODUCT(MAX((Documentos!$A$2:$A$601=$A29)*(Documentos!$B$2:$B$601=E$4)*Documentos!$J$2:$J$601))&lt;TODAY(),"CAD",IF(SUMPRODUCT(MAX((Documentos!$A$2:$A$601=$A29)*(Documentos!$B$2:$B$601=E$4)*Documentos!$J$2:$J$601))-TODAY()&lt;=Configuración!$B$2,(SUMPRODUCT(MAX((Documentos!$A$2:$A$601=$A29)*(Documentos!$B$2:$B$601=E$4)*Documentos!$J$2:$J$601))-TODAY())&amp;" d","OK")))))</f>
        <v/>
      </c>
      <c r="F29" s="12" t="str">
        <f ca="1">IF(OR($A29="",F$4=""),"",IF(COUNTIFS(Documentos!$A$2:$A$601,$A29,Documentos!$B$2:$B$601,F$4)=0,"—",IF(SUMPRODUCT(MAX((Documentos!$A$2:$A$601=$A29)*(Documentos!$B$2:$B$601=F$4)*Documentos!$J$2:$J$601))=0,"OK",IF(SUMPRODUCT(MAX((Documentos!$A$2:$A$601=$A29)*(Documentos!$B$2:$B$601=F$4)*Documentos!$J$2:$J$601))&lt;TODAY(),"CAD",IF(SUMPRODUCT(MAX((Documentos!$A$2:$A$601=$A29)*(Documentos!$B$2:$B$601=F$4)*Documentos!$J$2:$J$601))-TODAY()&lt;=Configuración!$B$2,(SUMPRODUCT(MAX((Documentos!$A$2:$A$601=$A29)*(Documentos!$B$2:$B$601=F$4)*Documentos!$J$2:$J$601))-TODAY())&amp;" d","OK")))))</f>
        <v/>
      </c>
      <c r="G29" s="12" t="str">
        <f ca="1">IF(OR($A29="",G$4=""),"",IF(COUNTIFS(Documentos!$A$2:$A$601,$A29,Documentos!$B$2:$B$601,G$4)=0,"—",IF(SUMPRODUCT(MAX((Documentos!$A$2:$A$601=$A29)*(Documentos!$B$2:$B$601=G$4)*Documentos!$J$2:$J$601))=0,"OK",IF(SUMPRODUCT(MAX((Documentos!$A$2:$A$601=$A29)*(Documentos!$B$2:$B$601=G$4)*Documentos!$J$2:$J$601))&lt;TODAY(),"CAD",IF(SUMPRODUCT(MAX((Documentos!$A$2:$A$601=$A29)*(Documentos!$B$2:$B$601=G$4)*Documentos!$J$2:$J$601))-TODAY()&lt;=Configuración!$B$2,(SUMPRODUCT(MAX((Documentos!$A$2:$A$601=$A29)*(Documentos!$B$2:$B$601=G$4)*Documentos!$J$2:$J$601))-TODAY())&amp;" d","OK")))))</f>
        <v/>
      </c>
      <c r="H29" s="12" t="str">
        <f ca="1">IF(OR($A29="",H$4=""),"",IF(COUNTIFS(Documentos!$A$2:$A$601,$A29,Documentos!$B$2:$B$601,H$4)=0,"—",IF(SUMPRODUCT(MAX((Documentos!$A$2:$A$601=$A29)*(Documentos!$B$2:$B$601=H$4)*Documentos!$J$2:$J$601))=0,"OK",IF(SUMPRODUCT(MAX((Documentos!$A$2:$A$601=$A29)*(Documentos!$B$2:$B$601=H$4)*Documentos!$J$2:$J$601))&lt;TODAY(),"CAD",IF(SUMPRODUCT(MAX((Documentos!$A$2:$A$601=$A29)*(Documentos!$B$2:$B$601=H$4)*Documentos!$J$2:$J$601))-TODAY()&lt;=Configuración!$B$2,(SUMPRODUCT(MAX((Documentos!$A$2:$A$601=$A29)*(Documentos!$B$2:$B$601=H$4)*Documentos!$J$2:$J$601))-TODAY())&amp;" d","OK")))))</f>
        <v/>
      </c>
      <c r="I29" s="12" t="str">
        <f ca="1">IF(OR($A29="",I$4=""),"",IF(COUNTIFS(Documentos!$A$2:$A$601,$A29,Documentos!$B$2:$B$601,I$4)=0,"—",IF(SUMPRODUCT(MAX((Documentos!$A$2:$A$601=$A29)*(Documentos!$B$2:$B$601=I$4)*Documentos!$J$2:$J$601))=0,"OK",IF(SUMPRODUCT(MAX((Documentos!$A$2:$A$601=$A29)*(Documentos!$B$2:$B$601=I$4)*Documentos!$J$2:$J$601))&lt;TODAY(),"CAD",IF(SUMPRODUCT(MAX((Documentos!$A$2:$A$601=$A29)*(Documentos!$B$2:$B$601=I$4)*Documentos!$J$2:$J$601))-TODAY()&lt;=Configuración!$B$2,(SUMPRODUCT(MAX((Documentos!$A$2:$A$601=$A29)*(Documentos!$B$2:$B$601=I$4)*Documentos!$J$2:$J$601))-TODAY())&amp;" d","OK")))))</f>
        <v/>
      </c>
      <c r="J29" s="12" t="str">
        <f ca="1">IF(OR($A29="",J$4=""),"",IF(COUNTIFS(Documentos!$A$2:$A$601,$A29,Documentos!$B$2:$B$601,J$4)=0,"—",IF(SUMPRODUCT(MAX((Documentos!$A$2:$A$601=$A29)*(Documentos!$B$2:$B$601=J$4)*Documentos!$J$2:$J$601))=0,"OK",IF(SUMPRODUCT(MAX((Documentos!$A$2:$A$601=$A29)*(Documentos!$B$2:$B$601=J$4)*Documentos!$J$2:$J$601))&lt;TODAY(),"CAD",IF(SUMPRODUCT(MAX((Documentos!$A$2:$A$601=$A29)*(Documentos!$B$2:$B$601=J$4)*Documentos!$J$2:$J$601))-TODAY()&lt;=Configuración!$B$2,(SUMPRODUCT(MAX((Documentos!$A$2:$A$601=$A29)*(Documentos!$B$2:$B$601=J$4)*Documentos!$J$2:$J$601))-TODAY())&amp;" d","OK")))))</f>
        <v/>
      </c>
      <c r="K29" s="12" t="str">
        <f ca="1">IF(OR($A29="",K$4=""),"",IF(COUNTIFS(Documentos!$A$2:$A$601,$A29,Documentos!$B$2:$B$601,K$4)=0,"—",IF(SUMPRODUCT(MAX((Documentos!$A$2:$A$601=$A29)*(Documentos!$B$2:$B$601=K$4)*Documentos!$J$2:$J$601))=0,"OK",IF(SUMPRODUCT(MAX((Documentos!$A$2:$A$601=$A29)*(Documentos!$B$2:$B$601=K$4)*Documentos!$J$2:$J$601))&lt;TODAY(),"CAD",IF(SUMPRODUCT(MAX((Documentos!$A$2:$A$601=$A29)*(Documentos!$B$2:$B$601=K$4)*Documentos!$J$2:$J$601))-TODAY()&lt;=Configuración!$B$2,(SUMPRODUCT(MAX((Documentos!$A$2:$A$601=$A29)*(Documentos!$B$2:$B$601=K$4)*Documentos!$J$2:$J$601))-TODAY())&amp;" d","OK")))))</f>
        <v/>
      </c>
    </row>
    <row r="30" spans="1:11" x14ac:dyDescent="0.3">
      <c r="A30" s="11" t="str">
        <f>IF(Trabajadores!A27="","",Trabajadores!A27)</f>
        <v/>
      </c>
      <c r="B30" s="12" t="str">
        <f ca="1">IF(OR($A30="",B$4=""),"",IF(COUNTIFS(Documentos!$A$2:$A$601,$A30,Documentos!$B$2:$B$601,B$4)=0,"—",IF(SUMPRODUCT(MAX((Documentos!$A$2:$A$601=$A30)*(Documentos!$B$2:$B$601=B$4)*Documentos!$J$2:$J$601))=0,"OK",IF(SUMPRODUCT(MAX((Documentos!$A$2:$A$601=$A30)*(Documentos!$B$2:$B$601=B$4)*Documentos!$J$2:$J$601))&lt;TODAY(),"CAD",IF(SUMPRODUCT(MAX((Documentos!$A$2:$A$601=$A30)*(Documentos!$B$2:$B$601=B$4)*Documentos!$J$2:$J$601))-TODAY()&lt;=Configuración!$B$2,(SUMPRODUCT(MAX((Documentos!$A$2:$A$601=$A30)*(Documentos!$B$2:$B$601=B$4)*Documentos!$J$2:$J$601))-TODAY())&amp;" d","OK")))))</f>
        <v/>
      </c>
      <c r="C30" s="12" t="str">
        <f ca="1">IF(OR($A30="",C$4=""),"",IF(COUNTIFS(Documentos!$A$2:$A$601,$A30,Documentos!$B$2:$B$601,C$4)=0,"—",IF(SUMPRODUCT(MAX((Documentos!$A$2:$A$601=$A30)*(Documentos!$B$2:$B$601=C$4)*Documentos!$J$2:$J$601))=0,"OK",IF(SUMPRODUCT(MAX((Documentos!$A$2:$A$601=$A30)*(Documentos!$B$2:$B$601=C$4)*Documentos!$J$2:$J$601))&lt;TODAY(),"CAD",IF(SUMPRODUCT(MAX((Documentos!$A$2:$A$601=$A30)*(Documentos!$B$2:$B$601=C$4)*Documentos!$J$2:$J$601))-TODAY()&lt;=Configuración!$B$2,(SUMPRODUCT(MAX((Documentos!$A$2:$A$601=$A30)*(Documentos!$B$2:$B$601=C$4)*Documentos!$J$2:$J$601))-TODAY())&amp;" d","OK")))))</f>
        <v/>
      </c>
      <c r="D30" s="12" t="str">
        <f ca="1">IF(OR($A30="",D$4=""),"",IF(COUNTIFS(Documentos!$A$2:$A$601,$A30,Documentos!$B$2:$B$601,D$4)=0,"—",IF(SUMPRODUCT(MAX((Documentos!$A$2:$A$601=$A30)*(Documentos!$B$2:$B$601=D$4)*Documentos!$J$2:$J$601))=0,"OK",IF(SUMPRODUCT(MAX((Documentos!$A$2:$A$601=$A30)*(Documentos!$B$2:$B$601=D$4)*Documentos!$J$2:$J$601))&lt;TODAY(),"CAD",IF(SUMPRODUCT(MAX((Documentos!$A$2:$A$601=$A30)*(Documentos!$B$2:$B$601=D$4)*Documentos!$J$2:$J$601))-TODAY()&lt;=Configuración!$B$2,(SUMPRODUCT(MAX((Documentos!$A$2:$A$601=$A30)*(Documentos!$B$2:$B$601=D$4)*Documentos!$J$2:$J$601))-TODAY())&amp;" d","OK")))))</f>
        <v/>
      </c>
      <c r="E30" s="12" t="str">
        <f ca="1">IF(OR($A30="",E$4=""),"",IF(COUNTIFS(Documentos!$A$2:$A$601,$A30,Documentos!$B$2:$B$601,E$4)=0,"—",IF(SUMPRODUCT(MAX((Documentos!$A$2:$A$601=$A30)*(Documentos!$B$2:$B$601=E$4)*Documentos!$J$2:$J$601))=0,"OK",IF(SUMPRODUCT(MAX((Documentos!$A$2:$A$601=$A30)*(Documentos!$B$2:$B$601=E$4)*Documentos!$J$2:$J$601))&lt;TODAY(),"CAD",IF(SUMPRODUCT(MAX((Documentos!$A$2:$A$601=$A30)*(Documentos!$B$2:$B$601=E$4)*Documentos!$J$2:$J$601))-TODAY()&lt;=Configuración!$B$2,(SUMPRODUCT(MAX((Documentos!$A$2:$A$601=$A30)*(Documentos!$B$2:$B$601=E$4)*Documentos!$J$2:$J$601))-TODAY())&amp;" d","OK")))))</f>
        <v/>
      </c>
      <c r="F30" s="12" t="str">
        <f ca="1">IF(OR($A30="",F$4=""),"",IF(COUNTIFS(Documentos!$A$2:$A$601,$A30,Documentos!$B$2:$B$601,F$4)=0,"—",IF(SUMPRODUCT(MAX((Documentos!$A$2:$A$601=$A30)*(Documentos!$B$2:$B$601=F$4)*Documentos!$J$2:$J$601))=0,"OK",IF(SUMPRODUCT(MAX((Documentos!$A$2:$A$601=$A30)*(Documentos!$B$2:$B$601=F$4)*Documentos!$J$2:$J$601))&lt;TODAY(),"CAD",IF(SUMPRODUCT(MAX((Documentos!$A$2:$A$601=$A30)*(Documentos!$B$2:$B$601=F$4)*Documentos!$J$2:$J$601))-TODAY()&lt;=Configuración!$B$2,(SUMPRODUCT(MAX((Documentos!$A$2:$A$601=$A30)*(Documentos!$B$2:$B$601=F$4)*Documentos!$J$2:$J$601))-TODAY())&amp;" d","OK")))))</f>
        <v/>
      </c>
      <c r="G30" s="12" t="str">
        <f ca="1">IF(OR($A30="",G$4=""),"",IF(COUNTIFS(Documentos!$A$2:$A$601,$A30,Documentos!$B$2:$B$601,G$4)=0,"—",IF(SUMPRODUCT(MAX((Documentos!$A$2:$A$601=$A30)*(Documentos!$B$2:$B$601=G$4)*Documentos!$J$2:$J$601))=0,"OK",IF(SUMPRODUCT(MAX((Documentos!$A$2:$A$601=$A30)*(Documentos!$B$2:$B$601=G$4)*Documentos!$J$2:$J$601))&lt;TODAY(),"CAD",IF(SUMPRODUCT(MAX((Documentos!$A$2:$A$601=$A30)*(Documentos!$B$2:$B$601=G$4)*Documentos!$J$2:$J$601))-TODAY()&lt;=Configuración!$B$2,(SUMPRODUCT(MAX((Documentos!$A$2:$A$601=$A30)*(Documentos!$B$2:$B$601=G$4)*Documentos!$J$2:$J$601))-TODAY())&amp;" d","OK")))))</f>
        <v/>
      </c>
      <c r="H30" s="12" t="str">
        <f ca="1">IF(OR($A30="",H$4=""),"",IF(COUNTIFS(Documentos!$A$2:$A$601,$A30,Documentos!$B$2:$B$601,H$4)=0,"—",IF(SUMPRODUCT(MAX((Documentos!$A$2:$A$601=$A30)*(Documentos!$B$2:$B$601=H$4)*Documentos!$J$2:$J$601))=0,"OK",IF(SUMPRODUCT(MAX((Documentos!$A$2:$A$601=$A30)*(Documentos!$B$2:$B$601=H$4)*Documentos!$J$2:$J$601))&lt;TODAY(),"CAD",IF(SUMPRODUCT(MAX((Documentos!$A$2:$A$601=$A30)*(Documentos!$B$2:$B$601=H$4)*Documentos!$J$2:$J$601))-TODAY()&lt;=Configuración!$B$2,(SUMPRODUCT(MAX((Documentos!$A$2:$A$601=$A30)*(Documentos!$B$2:$B$601=H$4)*Documentos!$J$2:$J$601))-TODAY())&amp;" d","OK")))))</f>
        <v/>
      </c>
      <c r="I30" s="12" t="str">
        <f ca="1">IF(OR($A30="",I$4=""),"",IF(COUNTIFS(Documentos!$A$2:$A$601,$A30,Documentos!$B$2:$B$601,I$4)=0,"—",IF(SUMPRODUCT(MAX((Documentos!$A$2:$A$601=$A30)*(Documentos!$B$2:$B$601=I$4)*Documentos!$J$2:$J$601))=0,"OK",IF(SUMPRODUCT(MAX((Documentos!$A$2:$A$601=$A30)*(Documentos!$B$2:$B$601=I$4)*Documentos!$J$2:$J$601))&lt;TODAY(),"CAD",IF(SUMPRODUCT(MAX((Documentos!$A$2:$A$601=$A30)*(Documentos!$B$2:$B$601=I$4)*Documentos!$J$2:$J$601))-TODAY()&lt;=Configuración!$B$2,(SUMPRODUCT(MAX((Documentos!$A$2:$A$601=$A30)*(Documentos!$B$2:$B$601=I$4)*Documentos!$J$2:$J$601))-TODAY())&amp;" d","OK")))))</f>
        <v/>
      </c>
      <c r="J30" s="12" t="str">
        <f ca="1">IF(OR($A30="",J$4=""),"",IF(COUNTIFS(Documentos!$A$2:$A$601,$A30,Documentos!$B$2:$B$601,J$4)=0,"—",IF(SUMPRODUCT(MAX((Documentos!$A$2:$A$601=$A30)*(Documentos!$B$2:$B$601=J$4)*Documentos!$J$2:$J$601))=0,"OK",IF(SUMPRODUCT(MAX((Documentos!$A$2:$A$601=$A30)*(Documentos!$B$2:$B$601=J$4)*Documentos!$J$2:$J$601))&lt;TODAY(),"CAD",IF(SUMPRODUCT(MAX((Documentos!$A$2:$A$601=$A30)*(Documentos!$B$2:$B$601=J$4)*Documentos!$J$2:$J$601))-TODAY()&lt;=Configuración!$B$2,(SUMPRODUCT(MAX((Documentos!$A$2:$A$601=$A30)*(Documentos!$B$2:$B$601=J$4)*Documentos!$J$2:$J$601))-TODAY())&amp;" d","OK")))))</f>
        <v/>
      </c>
      <c r="K30" s="12" t="str">
        <f ca="1">IF(OR($A30="",K$4=""),"",IF(COUNTIFS(Documentos!$A$2:$A$601,$A30,Documentos!$B$2:$B$601,K$4)=0,"—",IF(SUMPRODUCT(MAX((Documentos!$A$2:$A$601=$A30)*(Documentos!$B$2:$B$601=K$4)*Documentos!$J$2:$J$601))=0,"OK",IF(SUMPRODUCT(MAX((Documentos!$A$2:$A$601=$A30)*(Documentos!$B$2:$B$601=K$4)*Documentos!$J$2:$J$601))&lt;TODAY(),"CAD",IF(SUMPRODUCT(MAX((Documentos!$A$2:$A$601=$A30)*(Documentos!$B$2:$B$601=K$4)*Documentos!$J$2:$J$601))-TODAY()&lt;=Configuración!$B$2,(SUMPRODUCT(MAX((Documentos!$A$2:$A$601=$A30)*(Documentos!$B$2:$B$601=K$4)*Documentos!$J$2:$J$601))-TODAY())&amp;" d","OK")))))</f>
        <v/>
      </c>
    </row>
    <row r="31" spans="1:11" x14ac:dyDescent="0.3">
      <c r="A31" s="11" t="str">
        <f>IF(Trabajadores!A28="","",Trabajadores!A28)</f>
        <v/>
      </c>
      <c r="B31" s="12" t="str">
        <f ca="1">IF(OR($A31="",B$4=""),"",IF(COUNTIFS(Documentos!$A$2:$A$601,$A31,Documentos!$B$2:$B$601,B$4)=0,"—",IF(SUMPRODUCT(MAX((Documentos!$A$2:$A$601=$A31)*(Documentos!$B$2:$B$601=B$4)*Documentos!$J$2:$J$601))=0,"OK",IF(SUMPRODUCT(MAX((Documentos!$A$2:$A$601=$A31)*(Documentos!$B$2:$B$601=B$4)*Documentos!$J$2:$J$601))&lt;TODAY(),"CAD",IF(SUMPRODUCT(MAX((Documentos!$A$2:$A$601=$A31)*(Documentos!$B$2:$B$601=B$4)*Documentos!$J$2:$J$601))-TODAY()&lt;=Configuración!$B$2,(SUMPRODUCT(MAX((Documentos!$A$2:$A$601=$A31)*(Documentos!$B$2:$B$601=B$4)*Documentos!$J$2:$J$601))-TODAY())&amp;" d","OK")))))</f>
        <v/>
      </c>
      <c r="C31" s="12" t="str">
        <f ca="1">IF(OR($A31="",C$4=""),"",IF(COUNTIFS(Documentos!$A$2:$A$601,$A31,Documentos!$B$2:$B$601,C$4)=0,"—",IF(SUMPRODUCT(MAX((Documentos!$A$2:$A$601=$A31)*(Documentos!$B$2:$B$601=C$4)*Documentos!$J$2:$J$601))=0,"OK",IF(SUMPRODUCT(MAX((Documentos!$A$2:$A$601=$A31)*(Documentos!$B$2:$B$601=C$4)*Documentos!$J$2:$J$601))&lt;TODAY(),"CAD",IF(SUMPRODUCT(MAX((Documentos!$A$2:$A$601=$A31)*(Documentos!$B$2:$B$601=C$4)*Documentos!$J$2:$J$601))-TODAY()&lt;=Configuración!$B$2,(SUMPRODUCT(MAX((Documentos!$A$2:$A$601=$A31)*(Documentos!$B$2:$B$601=C$4)*Documentos!$J$2:$J$601))-TODAY())&amp;" d","OK")))))</f>
        <v/>
      </c>
      <c r="D31" s="12" t="str">
        <f ca="1">IF(OR($A31="",D$4=""),"",IF(COUNTIFS(Documentos!$A$2:$A$601,$A31,Documentos!$B$2:$B$601,D$4)=0,"—",IF(SUMPRODUCT(MAX((Documentos!$A$2:$A$601=$A31)*(Documentos!$B$2:$B$601=D$4)*Documentos!$J$2:$J$601))=0,"OK",IF(SUMPRODUCT(MAX((Documentos!$A$2:$A$601=$A31)*(Documentos!$B$2:$B$601=D$4)*Documentos!$J$2:$J$601))&lt;TODAY(),"CAD",IF(SUMPRODUCT(MAX((Documentos!$A$2:$A$601=$A31)*(Documentos!$B$2:$B$601=D$4)*Documentos!$J$2:$J$601))-TODAY()&lt;=Configuración!$B$2,(SUMPRODUCT(MAX((Documentos!$A$2:$A$601=$A31)*(Documentos!$B$2:$B$601=D$4)*Documentos!$J$2:$J$601))-TODAY())&amp;" d","OK")))))</f>
        <v/>
      </c>
      <c r="E31" s="12" t="str">
        <f ca="1">IF(OR($A31="",E$4=""),"",IF(COUNTIFS(Documentos!$A$2:$A$601,$A31,Documentos!$B$2:$B$601,E$4)=0,"—",IF(SUMPRODUCT(MAX((Documentos!$A$2:$A$601=$A31)*(Documentos!$B$2:$B$601=E$4)*Documentos!$J$2:$J$601))=0,"OK",IF(SUMPRODUCT(MAX((Documentos!$A$2:$A$601=$A31)*(Documentos!$B$2:$B$601=E$4)*Documentos!$J$2:$J$601))&lt;TODAY(),"CAD",IF(SUMPRODUCT(MAX((Documentos!$A$2:$A$601=$A31)*(Documentos!$B$2:$B$601=E$4)*Documentos!$J$2:$J$601))-TODAY()&lt;=Configuración!$B$2,(SUMPRODUCT(MAX((Documentos!$A$2:$A$601=$A31)*(Documentos!$B$2:$B$601=E$4)*Documentos!$J$2:$J$601))-TODAY())&amp;" d","OK")))))</f>
        <v/>
      </c>
      <c r="F31" s="12" t="str">
        <f ca="1">IF(OR($A31="",F$4=""),"",IF(COUNTIFS(Documentos!$A$2:$A$601,$A31,Documentos!$B$2:$B$601,F$4)=0,"—",IF(SUMPRODUCT(MAX((Documentos!$A$2:$A$601=$A31)*(Documentos!$B$2:$B$601=F$4)*Documentos!$J$2:$J$601))=0,"OK",IF(SUMPRODUCT(MAX((Documentos!$A$2:$A$601=$A31)*(Documentos!$B$2:$B$601=F$4)*Documentos!$J$2:$J$601))&lt;TODAY(),"CAD",IF(SUMPRODUCT(MAX((Documentos!$A$2:$A$601=$A31)*(Documentos!$B$2:$B$601=F$4)*Documentos!$J$2:$J$601))-TODAY()&lt;=Configuración!$B$2,(SUMPRODUCT(MAX((Documentos!$A$2:$A$601=$A31)*(Documentos!$B$2:$B$601=F$4)*Documentos!$J$2:$J$601))-TODAY())&amp;" d","OK")))))</f>
        <v/>
      </c>
      <c r="G31" s="12" t="str">
        <f ca="1">IF(OR($A31="",G$4=""),"",IF(COUNTIFS(Documentos!$A$2:$A$601,$A31,Documentos!$B$2:$B$601,G$4)=0,"—",IF(SUMPRODUCT(MAX((Documentos!$A$2:$A$601=$A31)*(Documentos!$B$2:$B$601=G$4)*Documentos!$J$2:$J$601))=0,"OK",IF(SUMPRODUCT(MAX((Documentos!$A$2:$A$601=$A31)*(Documentos!$B$2:$B$601=G$4)*Documentos!$J$2:$J$601))&lt;TODAY(),"CAD",IF(SUMPRODUCT(MAX((Documentos!$A$2:$A$601=$A31)*(Documentos!$B$2:$B$601=G$4)*Documentos!$J$2:$J$601))-TODAY()&lt;=Configuración!$B$2,(SUMPRODUCT(MAX((Documentos!$A$2:$A$601=$A31)*(Documentos!$B$2:$B$601=G$4)*Documentos!$J$2:$J$601))-TODAY())&amp;" d","OK")))))</f>
        <v/>
      </c>
      <c r="H31" s="12" t="str">
        <f ca="1">IF(OR($A31="",H$4=""),"",IF(COUNTIFS(Documentos!$A$2:$A$601,$A31,Documentos!$B$2:$B$601,H$4)=0,"—",IF(SUMPRODUCT(MAX((Documentos!$A$2:$A$601=$A31)*(Documentos!$B$2:$B$601=H$4)*Documentos!$J$2:$J$601))=0,"OK",IF(SUMPRODUCT(MAX((Documentos!$A$2:$A$601=$A31)*(Documentos!$B$2:$B$601=H$4)*Documentos!$J$2:$J$601))&lt;TODAY(),"CAD",IF(SUMPRODUCT(MAX((Documentos!$A$2:$A$601=$A31)*(Documentos!$B$2:$B$601=H$4)*Documentos!$J$2:$J$601))-TODAY()&lt;=Configuración!$B$2,(SUMPRODUCT(MAX((Documentos!$A$2:$A$601=$A31)*(Documentos!$B$2:$B$601=H$4)*Documentos!$J$2:$J$601))-TODAY())&amp;" d","OK")))))</f>
        <v/>
      </c>
      <c r="I31" s="12" t="str">
        <f ca="1">IF(OR($A31="",I$4=""),"",IF(COUNTIFS(Documentos!$A$2:$A$601,$A31,Documentos!$B$2:$B$601,I$4)=0,"—",IF(SUMPRODUCT(MAX((Documentos!$A$2:$A$601=$A31)*(Documentos!$B$2:$B$601=I$4)*Documentos!$J$2:$J$601))=0,"OK",IF(SUMPRODUCT(MAX((Documentos!$A$2:$A$601=$A31)*(Documentos!$B$2:$B$601=I$4)*Documentos!$J$2:$J$601))&lt;TODAY(),"CAD",IF(SUMPRODUCT(MAX((Documentos!$A$2:$A$601=$A31)*(Documentos!$B$2:$B$601=I$4)*Documentos!$J$2:$J$601))-TODAY()&lt;=Configuración!$B$2,(SUMPRODUCT(MAX((Documentos!$A$2:$A$601=$A31)*(Documentos!$B$2:$B$601=I$4)*Documentos!$J$2:$J$601))-TODAY())&amp;" d","OK")))))</f>
        <v/>
      </c>
      <c r="J31" s="12" t="str">
        <f ca="1">IF(OR($A31="",J$4=""),"",IF(COUNTIFS(Documentos!$A$2:$A$601,$A31,Documentos!$B$2:$B$601,J$4)=0,"—",IF(SUMPRODUCT(MAX((Documentos!$A$2:$A$601=$A31)*(Documentos!$B$2:$B$601=J$4)*Documentos!$J$2:$J$601))=0,"OK",IF(SUMPRODUCT(MAX((Documentos!$A$2:$A$601=$A31)*(Documentos!$B$2:$B$601=J$4)*Documentos!$J$2:$J$601))&lt;TODAY(),"CAD",IF(SUMPRODUCT(MAX((Documentos!$A$2:$A$601=$A31)*(Documentos!$B$2:$B$601=J$4)*Documentos!$J$2:$J$601))-TODAY()&lt;=Configuración!$B$2,(SUMPRODUCT(MAX((Documentos!$A$2:$A$601=$A31)*(Documentos!$B$2:$B$601=J$4)*Documentos!$J$2:$J$601))-TODAY())&amp;" d","OK")))))</f>
        <v/>
      </c>
      <c r="K31" s="12" t="str">
        <f ca="1">IF(OR($A31="",K$4=""),"",IF(COUNTIFS(Documentos!$A$2:$A$601,$A31,Documentos!$B$2:$B$601,K$4)=0,"—",IF(SUMPRODUCT(MAX((Documentos!$A$2:$A$601=$A31)*(Documentos!$B$2:$B$601=K$4)*Documentos!$J$2:$J$601))=0,"OK",IF(SUMPRODUCT(MAX((Documentos!$A$2:$A$601=$A31)*(Documentos!$B$2:$B$601=K$4)*Documentos!$J$2:$J$601))&lt;TODAY(),"CAD",IF(SUMPRODUCT(MAX((Documentos!$A$2:$A$601=$A31)*(Documentos!$B$2:$B$601=K$4)*Documentos!$J$2:$J$601))-TODAY()&lt;=Configuración!$B$2,(SUMPRODUCT(MAX((Documentos!$A$2:$A$601=$A31)*(Documentos!$B$2:$B$601=K$4)*Documentos!$J$2:$J$601))-TODAY())&amp;" d","OK")))))</f>
        <v/>
      </c>
    </row>
    <row r="32" spans="1:11" x14ac:dyDescent="0.3">
      <c r="A32" s="11" t="str">
        <f>IF(Trabajadores!A29="","",Trabajadores!A29)</f>
        <v/>
      </c>
      <c r="B32" s="12" t="str">
        <f ca="1">IF(OR($A32="",B$4=""),"",IF(COUNTIFS(Documentos!$A$2:$A$601,$A32,Documentos!$B$2:$B$601,B$4)=0,"—",IF(SUMPRODUCT(MAX((Documentos!$A$2:$A$601=$A32)*(Documentos!$B$2:$B$601=B$4)*Documentos!$J$2:$J$601))=0,"OK",IF(SUMPRODUCT(MAX((Documentos!$A$2:$A$601=$A32)*(Documentos!$B$2:$B$601=B$4)*Documentos!$J$2:$J$601))&lt;TODAY(),"CAD",IF(SUMPRODUCT(MAX((Documentos!$A$2:$A$601=$A32)*(Documentos!$B$2:$B$601=B$4)*Documentos!$J$2:$J$601))-TODAY()&lt;=Configuración!$B$2,(SUMPRODUCT(MAX((Documentos!$A$2:$A$601=$A32)*(Documentos!$B$2:$B$601=B$4)*Documentos!$J$2:$J$601))-TODAY())&amp;" d","OK")))))</f>
        <v/>
      </c>
      <c r="C32" s="12" t="str">
        <f ca="1">IF(OR($A32="",C$4=""),"",IF(COUNTIFS(Documentos!$A$2:$A$601,$A32,Documentos!$B$2:$B$601,C$4)=0,"—",IF(SUMPRODUCT(MAX((Documentos!$A$2:$A$601=$A32)*(Documentos!$B$2:$B$601=C$4)*Documentos!$J$2:$J$601))=0,"OK",IF(SUMPRODUCT(MAX((Documentos!$A$2:$A$601=$A32)*(Documentos!$B$2:$B$601=C$4)*Documentos!$J$2:$J$601))&lt;TODAY(),"CAD",IF(SUMPRODUCT(MAX((Documentos!$A$2:$A$601=$A32)*(Documentos!$B$2:$B$601=C$4)*Documentos!$J$2:$J$601))-TODAY()&lt;=Configuración!$B$2,(SUMPRODUCT(MAX((Documentos!$A$2:$A$601=$A32)*(Documentos!$B$2:$B$601=C$4)*Documentos!$J$2:$J$601))-TODAY())&amp;" d","OK")))))</f>
        <v/>
      </c>
      <c r="D32" s="12" t="str">
        <f ca="1">IF(OR($A32="",D$4=""),"",IF(COUNTIFS(Documentos!$A$2:$A$601,$A32,Documentos!$B$2:$B$601,D$4)=0,"—",IF(SUMPRODUCT(MAX((Documentos!$A$2:$A$601=$A32)*(Documentos!$B$2:$B$601=D$4)*Documentos!$J$2:$J$601))=0,"OK",IF(SUMPRODUCT(MAX((Documentos!$A$2:$A$601=$A32)*(Documentos!$B$2:$B$601=D$4)*Documentos!$J$2:$J$601))&lt;TODAY(),"CAD",IF(SUMPRODUCT(MAX((Documentos!$A$2:$A$601=$A32)*(Documentos!$B$2:$B$601=D$4)*Documentos!$J$2:$J$601))-TODAY()&lt;=Configuración!$B$2,(SUMPRODUCT(MAX((Documentos!$A$2:$A$601=$A32)*(Documentos!$B$2:$B$601=D$4)*Documentos!$J$2:$J$601))-TODAY())&amp;" d","OK")))))</f>
        <v/>
      </c>
      <c r="E32" s="12" t="str">
        <f ca="1">IF(OR($A32="",E$4=""),"",IF(COUNTIFS(Documentos!$A$2:$A$601,$A32,Documentos!$B$2:$B$601,E$4)=0,"—",IF(SUMPRODUCT(MAX((Documentos!$A$2:$A$601=$A32)*(Documentos!$B$2:$B$601=E$4)*Documentos!$J$2:$J$601))=0,"OK",IF(SUMPRODUCT(MAX((Documentos!$A$2:$A$601=$A32)*(Documentos!$B$2:$B$601=E$4)*Documentos!$J$2:$J$601))&lt;TODAY(),"CAD",IF(SUMPRODUCT(MAX((Documentos!$A$2:$A$601=$A32)*(Documentos!$B$2:$B$601=E$4)*Documentos!$J$2:$J$601))-TODAY()&lt;=Configuración!$B$2,(SUMPRODUCT(MAX((Documentos!$A$2:$A$601=$A32)*(Documentos!$B$2:$B$601=E$4)*Documentos!$J$2:$J$601))-TODAY())&amp;" d","OK")))))</f>
        <v/>
      </c>
      <c r="F32" s="12" t="str">
        <f ca="1">IF(OR($A32="",F$4=""),"",IF(COUNTIFS(Documentos!$A$2:$A$601,$A32,Documentos!$B$2:$B$601,F$4)=0,"—",IF(SUMPRODUCT(MAX((Documentos!$A$2:$A$601=$A32)*(Documentos!$B$2:$B$601=F$4)*Documentos!$J$2:$J$601))=0,"OK",IF(SUMPRODUCT(MAX((Documentos!$A$2:$A$601=$A32)*(Documentos!$B$2:$B$601=F$4)*Documentos!$J$2:$J$601))&lt;TODAY(),"CAD",IF(SUMPRODUCT(MAX((Documentos!$A$2:$A$601=$A32)*(Documentos!$B$2:$B$601=F$4)*Documentos!$J$2:$J$601))-TODAY()&lt;=Configuración!$B$2,(SUMPRODUCT(MAX((Documentos!$A$2:$A$601=$A32)*(Documentos!$B$2:$B$601=F$4)*Documentos!$J$2:$J$601))-TODAY())&amp;" d","OK")))))</f>
        <v/>
      </c>
      <c r="G32" s="12" t="str">
        <f ca="1">IF(OR($A32="",G$4=""),"",IF(COUNTIFS(Documentos!$A$2:$A$601,$A32,Documentos!$B$2:$B$601,G$4)=0,"—",IF(SUMPRODUCT(MAX((Documentos!$A$2:$A$601=$A32)*(Documentos!$B$2:$B$601=G$4)*Documentos!$J$2:$J$601))=0,"OK",IF(SUMPRODUCT(MAX((Documentos!$A$2:$A$601=$A32)*(Documentos!$B$2:$B$601=G$4)*Documentos!$J$2:$J$601))&lt;TODAY(),"CAD",IF(SUMPRODUCT(MAX((Documentos!$A$2:$A$601=$A32)*(Documentos!$B$2:$B$601=G$4)*Documentos!$J$2:$J$601))-TODAY()&lt;=Configuración!$B$2,(SUMPRODUCT(MAX((Documentos!$A$2:$A$601=$A32)*(Documentos!$B$2:$B$601=G$4)*Documentos!$J$2:$J$601))-TODAY())&amp;" d","OK")))))</f>
        <v/>
      </c>
      <c r="H32" s="12" t="str">
        <f ca="1">IF(OR($A32="",H$4=""),"",IF(COUNTIFS(Documentos!$A$2:$A$601,$A32,Documentos!$B$2:$B$601,H$4)=0,"—",IF(SUMPRODUCT(MAX((Documentos!$A$2:$A$601=$A32)*(Documentos!$B$2:$B$601=H$4)*Documentos!$J$2:$J$601))=0,"OK",IF(SUMPRODUCT(MAX((Documentos!$A$2:$A$601=$A32)*(Documentos!$B$2:$B$601=H$4)*Documentos!$J$2:$J$601))&lt;TODAY(),"CAD",IF(SUMPRODUCT(MAX((Documentos!$A$2:$A$601=$A32)*(Documentos!$B$2:$B$601=H$4)*Documentos!$J$2:$J$601))-TODAY()&lt;=Configuración!$B$2,(SUMPRODUCT(MAX((Documentos!$A$2:$A$601=$A32)*(Documentos!$B$2:$B$601=H$4)*Documentos!$J$2:$J$601))-TODAY())&amp;" d","OK")))))</f>
        <v/>
      </c>
      <c r="I32" s="12" t="str">
        <f ca="1">IF(OR($A32="",I$4=""),"",IF(COUNTIFS(Documentos!$A$2:$A$601,$A32,Documentos!$B$2:$B$601,I$4)=0,"—",IF(SUMPRODUCT(MAX((Documentos!$A$2:$A$601=$A32)*(Documentos!$B$2:$B$601=I$4)*Documentos!$J$2:$J$601))=0,"OK",IF(SUMPRODUCT(MAX((Documentos!$A$2:$A$601=$A32)*(Documentos!$B$2:$B$601=I$4)*Documentos!$J$2:$J$601))&lt;TODAY(),"CAD",IF(SUMPRODUCT(MAX((Documentos!$A$2:$A$601=$A32)*(Documentos!$B$2:$B$601=I$4)*Documentos!$J$2:$J$601))-TODAY()&lt;=Configuración!$B$2,(SUMPRODUCT(MAX((Documentos!$A$2:$A$601=$A32)*(Documentos!$B$2:$B$601=I$4)*Documentos!$J$2:$J$601))-TODAY())&amp;" d","OK")))))</f>
        <v/>
      </c>
      <c r="J32" s="12" t="str">
        <f ca="1">IF(OR($A32="",J$4=""),"",IF(COUNTIFS(Documentos!$A$2:$A$601,$A32,Documentos!$B$2:$B$601,J$4)=0,"—",IF(SUMPRODUCT(MAX((Documentos!$A$2:$A$601=$A32)*(Documentos!$B$2:$B$601=J$4)*Documentos!$J$2:$J$601))=0,"OK",IF(SUMPRODUCT(MAX((Documentos!$A$2:$A$601=$A32)*(Documentos!$B$2:$B$601=J$4)*Documentos!$J$2:$J$601))&lt;TODAY(),"CAD",IF(SUMPRODUCT(MAX((Documentos!$A$2:$A$601=$A32)*(Documentos!$B$2:$B$601=J$4)*Documentos!$J$2:$J$601))-TODAY()&lt;=Configuración!$B$2,(SUMPRODUCT(MAX((Documentos!$A$2:$A$601=$A32)*(Documentos!$B$2:$B$601=J$4)*Documentos!$J$2:$J$601))-TODAY())&amp;" d","OK")))))</f>
        <v/>
      </c>
      <c r="K32" s="12" t="str">
        <f ca="1">IF(OR($A32="",K$4=""),"",IF(COUNTIFS(Documentos!$A$2:$A$601,$A32,Documentos!$B$2:$B$601,K$4)=0,"—",IF(SUMPRODUCT(MAX((Documentos!$A$2:$A$601=$A32)*(Documentos!$B$2:$B$601=K$4)*Documentos!$J$2:$J$601))=0,"OK",IF(SUMPRODUCT(MAX((Documentos!$A$2:$A$601=$A32)*(Documentos!$B$2:$B$601=K$4)*Documentos!$J$2:$J$601))&lt;TODAY(),"CAD",IF(SUMPRODUCT(MAX((Documentos!$A$2:$A$601=$A32)*(Documentos!$B$2:$B$601=K$4)*Documentos!$J$2:$J$601))-TODAY()&lt;=Configuración!$B$2,(SUMPRODUCT(MAX((Documentos!$A$2:$A$601=$A32)*(Documentos!$B$2:$B$601=K$4)*Documentos!$J$2:$J$601))-TODAY())&amp;" d","OK")))))</f>
        <v/>
      </c>
    </row>
    <row r="33" spans="1:11" x14ac:dyDescent="0.3">
      <c r="A33" s="11" t="str">
        <f>IF(Trabajadores!A30="","",Trabajadores!A30)</f>
        <v/>
      </c>
      <c r="B33" s="12" t="str">
        <f ca="1">IF(OR($A33="",B$4=""),"",IF(COUNTIFS(Documentos!$A$2:$A$601,$A33,Documentos!$B$2:$B$601,B$4)=0,"—",IF(SUMPRODUCT(MAX((Documentos!$A$2:$A$601=$A33)*(Documentos!$B$2:$B$601=B$4)*Documentos!$J$2:$J$601))=0,"OK",IF(SUMPRODUCT(MAX((Documentos!$A$2:$A$601=$A33)*(Documentos!$B$2:$B$601=B$4)*Documentos!$J$2:$J$601))&lt;TODAY(),"CAD",IF(SUMPRODUCT(MAX((Documentos!$A$2:$A$601=$A33)*(Documentos!$B$2:$B$601=B$4)*Documentos!$J$2:$J$601))-TODAY()&lt;=Configuración!$B$2,(SUMPRODUCT(MAX((Documentos!$A$2:$A$601=$A33)*(Documentos!$B$2:$B$601=B$4)*Documentos!$J$2:$J$601))-TODAY())&amp;" d","OK")))))</f>
        <v/>
      </c>
      <c r="C33" s="12" t="str">
        <f ca="1">IF(OR($A33="",C$4=""),"",IF(COUNTIFS(Documentos!$A$2:$A$601,$A33,Documentos!$B$2:$B$601,C$4)=0,"—",IF(SUMPRODUCT(MAX((Documentos!$A$2:$A$601=$A33)*(Documentos!$B$2:$B$601=C$4)*Documentos!$J$2:$J$601))=0,"OK",IF(SUMPRODUCT(MAX((Documentos!$A$2:$A$601=$A33)*(Documentos!$B$2:$B$601=C$4)*Documentos!$J$2:$J$601))&lt;TODAY(),"CAD",IF(SUMPRODUCT(MAX((Documentos!$A$2:$A$601=$A33)*(Documentos!$B$2:$B$601=C$4)*Documentos!$J$2:$J$601))-TODAY()&lt;=Configuración!$B$2,(SUMPRODUCT(MAX((Documentos!$A$2:$A$601=$A33)*(Documentos!$B$2:$B$601=C$4)*Documentos!$J$2:$J$601))-TODAY())&amp;" d","OK")))))</f>
        <v/>
      </c>
      <c r="D33" s="12" t="str">
        <f ca="1">IF(OR($A33="",D$4=""),"",IF(COUNTIFS(Documentos!$A$2:$A$601,$A33,Documentos!$B$2:$B$601,D$4)=0,"—",IF(SUMPRODUCT(MAX((Documentos!$A$2:$A$601=$A33)*(Documentos!$B$2:$B$601=D$4)*Documentos!$J$2:$J$601))=0,"OK",IF(SUMPRODUCT(MAX((Documentos!$A$2:$A$601=$A33)*(Documentos!$B$2:$B$601=D$4)*Documentos!$J$2:$J$601))&lt;TODAY(),"CAD",IF(SUMPRODUCT(MAX((Documentos!$A$2:$A$601=$A33)*(Documentos!$B$2:$B$601=D$4)*Documentos!$J$2:$J$601))-TODAY()&lt;=Configuración!$B$2,(SUMPRODUCT(MAX((Documentos!$A$2:$A$601=$A33)*(Documentos!$B$2:$B$601=D$4)*Documentos!$J$2:$J$601))-TODAY())&amp;" d","OK")))))</f>
        <v/>
      </c>
      <c r="E33" s="12" t="str">
        <f ca="1">IF(OR($A33="",E$4=""),"",IF(COUNTIFS(Documentos!$A$2:$A$601,$A33,Documentos!$B$2:$B$601,E$4)=0,"—",IF(SUMPRODUCT(MAX((Documentos!$A$2:$A$601=$A33)*(Documentos!$B$2:$B$601=E$4)*Documentos!$J$2:$J$601))=0,"OK",IF(SUMPRODUCT(MAX((Documentos!$A$2:$A$601=$A33)*(Documentos!$B$2:$B$601=E$4)*Documentos!$J$2:$J$601))&lt;TODAY(),"CAD",IF(SUMPRODUCT(MAX((Documentos!$A$2:$A$601=$A33)*(Documentos!$B$2:$B$601=E$4)*Documentos!$J$2:$J$601))-TODAY()&lt;=Configuración!$B$2,(SUMPRODUCT(MAX((Documentos!$A$2:$A$601=$A33)*(Documentos!$B$2:$B$601=E$4)*Documentos!$J$2:$J$601))-TODAY())&amp;" d","OK")))))</f>
        <v/>
      </c>
      <c r="F33" s="12" t="str">
        <f ca="1">IF(OR($A33="",F$4=""),"",IF(COUNTIFS(Documentos!$A$2:$A$601,$A33,Documentos!$B$2:$B$601,F$4)=0,"—",IF(SUMPRODUCT(MAX((Documentos!$A$2:$A$601=$A33)*(Documentos!$B$2:$B$601=F$4)*Documentos!$J$2:$J$601))=0,"OK",IF(SUMPRODUCT(MAX((Documentos!$A$2:$A$601=$A33)*(Documentos!$B$2:$B$601=F$4)*Documentos!$J$2:$J$601))&lt;TODAY(),"CAD",IF(SUMPRODUCT(MAX((Documentos!$A$2:$A$601=$A33)*(Documentos!$B$2:$B$601=F$4)*Documentos!$J$2:$J$601))-TODAY()&lt;=Configuración!$B$2,(SUMPRODUCT(MAX((Documentos!$A$2:$A$601=$A33)*(Documentos!$B$2:$B$601=F$4)*Documentos!$J$2:$J$601))-TODAY())&amp;" d","OK")))))</f>
        <v/>
      </c>
      <c r="G33" s="12" t="str">
        <f ca="1">IF(OR($A33="",G$4=""),"",IF(COUNTIFS(Documentos!$A$2:$A$601,$A33,Documentos!$B$2:$B$601,G$4)=0,"—",IF(SUMPRODUCT(MAX((Documentos!$A$2:$A$601=$A33)*(Documentos!$B$2:$B$601=G$4)*Documentos!$J$2:$J$601))=0,"OK",IF(SUMPRODUCT(MAX((Documentos!$A$2:$A$601=$A33)*(Documentos!$B$2:$B$601=G$4)*Documentos!$J$2:$J$601))&lt;TODAY(),"CAD",IF(SUMPRODUCT(MAX((Documentos!$A$2:$A$601=$A33)*(Documentos!$B$2:$B$601=G$4)*Documentos!$J$2:$J$601))-TODAY()&lt;=Configuración!$B$2,(SUMPRODUCT(MAX((Documentos!$A$2:$A$601=$A33)*(Documentos!$B$2:$B$601=G$4)*Documentos!$J$2:$J$601))-TODAY())&amp;" d","OK")))))</f>
        <v/>
      </c>
      <c r="H33" s="12" t="str">
        <f ca="1">IF(OR($A33="",H$4=""),"",IF(COUNTIFS(Documentos!$A$2:$A$601,$A33,Documentos!$B$2:$B$601,H$4)=0,"—",IF(SUMPRODUCT(MAX((Documentos!$A$2:$A$601=$A33)*(Documentos!$B$2:$B$601=H$4)*Documentos!$J$2:$J$601))=0,"OK",IF(SUMPRODUCT(MAX((Documentos!$A$2:$A$601=$A33)*(Documentos!$B$2:$B$601=H$4)*Documentos!$J$2:$J$601))&lt;TODAY(),"CAD",IF(SUMPRODUCT(MAX((Documentos!$A$2:$A$601=$A33)*(Documentos!$B$2:$B$601=H$4)*Documentos!$J$2:$J$601))-TODAY()&lt;=Configuración!$B$2,(SUMPRODUCT(MAX((Documentos!$A$2:$A$601=$A33)*(Documentos!$B$2:$B$601=H$4)*Documentos!$J$2:$J$601))-TODAY())&amp;" d","OK")))))</f>
        <v/>
      </c>
      <c r="I33" s="12" t="str">
        <f ca="1">IF(OR($A33="",I$4=""),"",IF(COUNTIFS(Documentos!$A$2:$A$601,$A33,Documentos!$B$2:$B$601,I$4)=0,"—",IF(SUMPRODUCT(MAX((Documentos!$A$2:$A$601=$A33)*(Documentos!$B$2:$B$601=I$4)*Documentos!$J$2:$J$601))=0,"OK",IF(SUMPRODUCT(MAX((Documentos!$A$2:$A$601=$A33)*(Documentos!$B$2:$B$601=I$4)*Documentos!$J$2:$J$601))&lt;TODAY(),"CAD",IF(SUMPRODUCT(MAX((Documentos!$A$2:$A$601=$A33)*(Documentos!$B$2:$B$601=I$4)*Documentos!$J$2:$J$601))-TODAY()&lt;=Configuración!$B$2,(SUMPRODUCT(MAX((Documentos!$A$2:$A$601=$A33)*(Documentos!$B$2:$B$601=I$4)*Documentos!$J$2:$J$601))-TODAY())&amp;" d","OK")))))</f>
        <v/>
      </c>
      <c r="J33" s="12" t="str">
        <f ca="1">IF(OR($A33="",J$4=""),"",IF(COUNTIFS(Documentos!$A$2:$A$601,$A33,Documentos!$B$2:$B$601,J$4)=0,"—",IF(SUMPRODUCT(MAX((Documentos!$A$2:$A$601=$A33)*(Documentos!$B$2:$B$601=J$4)*Documentos!$J$2:$J$601))=0,"OK",IF(SUMPRODUCT(MAX((Documentos!$A$2:$A$601=$A33)*(Documentos!$B$2:$B$601=J$4)*Documentos!$J$2:$J$601))&lt;TODAY(),"CAD",IF(SUMPRODUCT(MAX((Documentos!$A$2:$A$601=$A33)*(Documentos!$B$2:$B$601=J$4)*Documentos!$J$2:$J$601))-TODAY()&lt;=Configuración!$B$2,(SUMPRODUCT(MAX((Documentos!$A$2:$A$601=$A33)*(Documentos!$B$2:$B$601=J$4)*Documentos!$J$2:$J$601))-TODAY())&amp;" d","OK")))))</f>
        <v/>
      </c>
      <c r="K33" s="12" t="str">
        <f ca="1">IF(OR($A33="",K$4=""),"",IF(COUNTIFS(Documentos!$A$2:$A$601,$A33,Documentos!$B$2:$B$601,K$4)=0,"—",IF(SUMPRODUCT(MAX((Documentos!$A$2:$A$601=$A33)*(Documentos!$B$2:$B$601=K$4)*Documentos!$J$2:$J$601))=0,"OK",IF(SUMPRODUCT(MAX((Documentos!$A$2:$A$601=$A33)*(Documentos!$B$2:$B$601=K$4)*Documentos!$J$2:$J$601))&lt;TODAY(),"CAD",IF(SUMPRODUCT(MAX((Documentos!$A$2:$A$601=$A33)*(Documentos!$B$2:$B$601=K$4)*Documentos!$J$2:$J$601))-TODAY()&lt;=Configuración!$B$2,(SUMPRODUCT(MAX((Documentos!$A$2:$A$601=$A33)*(Documentos!$B$2:$B$601=K$4)*Documentos!$J$2:$J$601))-TODAY())&amp;" d","OK")))))</f>
        <v/>
      </c>
    </row>
    <row r="34" spans="1:11" x14ac:dyDescent="0.3">
      <c r="A34" s="11" t="str">
        <f>IF(Trabajadores!A31="","",Trabajadores!A31)</f>
        <v/>
      </c>
      <c r="B34" s="12" t="str">
        <f ca="1">IF(OR($A34="",B$4=""),"",IF(COUNTIFS(Documentos!$A$2:$A$601,$A34,Documentos!$B$2:$B$601,B$4)=0,"—",IF(SUMPRODUCT(MAX((Documentos!$A$2:$A$601=$A34)*(Documentos!$B$2:$B$601=B$4)*Documentos!$J$2:$J$601))=0,"OK",IF(SUMPRODUCT(MAX((Documentos!$A$2:$A$601=$A34)*(Documentos!$B$2:$B$601=B$4)*Documentos!$J$2:$J$601))&lt;TODAY(),"CAD",IF(SUMPRODUCT(MAX((Documentos!$A$2:$A$601=$A34)*(Documentos!$B$2:$B$601=B$4)*Documentos!$J$2:$J$601))-TODAY()&lt;=Configuración!$B$2,(SUMPRODUCT(MAX((Documentos!$A$2:$A$601=$A34)*(Documentos!$B$2:$B$601=B$4)*Documentos!$J$2:$J$601))-TODAY())&amp;" d","OK")))))</f>
        <v/>
      </c>
      <c r="C34" s="12" t="str">
        <f ca="1">IF(OR($A34="",C$4=""),"",IF(COUNTIFS(Documentos!$A$2:$A$601,$A34,Documentos!$B$2:$B$601,C$4)=0,"—",IF(SUMPRODUCT(MAX((Documentos!$A$2:$A$601=$A34)*(Documentos!$B$2:$B$601=C$4)*Documentos!$J$2:$J$601))=0,"OK",IF(SUMPRODUCT(MAX((Documentos!$A$2:$A$601=$A34)*(Documentos!$B$2:$B$601=C$4)*Documentos!$J$2:$J$601))&lt;TODAY(),"CAD",IF(SUMPRODUCT(MAX((Documentos!$A$2:$A$601=$A34)*(Documentos!$B$2:$B$601=C$4)*Documentos!$J$2:$J$601))-TODAY()&lt;=Configuración!$B$2,(SUMPRODUCT(MAX((Documentos!$A$2:$A$601=$A34)*(Documentos!$B$2:$B$601=C$4)*Documentos!$J$2:$J$601))-TODAY())&amp;" d","OK")))))</f>
        <v/>
      </c>
      <c r="D34" s="12" t="str">
        <f ca="1">IF(OR($A34="",D$4=""),"",IF(COUNTIFS(Documentos!$A$2:$A$601,$A34,Documentos!$B$2:$B$601,D$4)=0,"—",IF(SUMPRODUCT(MAX((Documentos!$A$2:$A$601=$A34)*(Documentos!$B$2:$B$601=D$4)*Documentos!$J$2:$J$601))=0,"OK",IF(SUMPRODUCT(MAX((Documentos!$A$2:$A$601=$A34)*(Documentos!$B$2:$B$601=D$4)*Documentos!$J$2:$J$601))&lt;TODAY(),"CAD",IF(SUMPRODUCT(MAX((Documentos!$A$2:$A$601=$A34)*(Documentos!$B$2:$B$601=D$4)*Documentos!$J$2:$J$601))-TODAY()&lt;=Configuración!$B$2,(SUMPRODUCT(MAX((Documentos!$A$2:$A$601=$A34)*(Documentos!$B$2:$B$601=D$4)*Documentos!$J$2:$J$601))-TODAY())&amp;" d","OK")))))</f>
        <v/>
      </c>
      <c r="E34" s="12" t="str">
        <f ca="1">IF(OR($A34="",E$4=""),"",IF(COUNTIFS(Documentos!$A$2:$A$601,$A34,Documentos!$B$2:$B$601,E$4)=0,"—",IF(SUMPRODUCT(MAX((Documentos!$A$2:$A$601=$A34)*(Documentos!$B$2:$B$601=E$4)*Documentos!$J$2:$J$601))=0,"OK",IF(SUMPRODUCT(MAX((Documentos!$A$2:$A$601=$A34)*(Documentos!$B$2:$B$601=E$4)*Documentos!$J$2:$J$601))&lt;TODAY(),"CAD",IF(SUMPRODUCT(MAX((Documentos!$A$2:$A$601=$A34)*(Documentos!$B$2:$B$601=E$4)*Documentos!$J$2:$J$601))-TODAY()&lt;=Configuración!$B$2,(SUMPRODUCT(MAX((Documentos!$A$2:$A$601=$A34)*(Documentos!$B$2:$B$601=E$4)*Documentos!$J$2:$J$601))-TODAY())&amp;" d","OK")))))</f>
        <v/>
      </c>
      <c r="F34" s="12" t="str">
        <f ca="1">IF(OR($A34="",F$4=""),"",IF(COUNTIFS(Documentos!$A$2:$A$601,$A34,Documentos!$B$2:$B$601,F$4)=0,"—",IF(SUMPRODUCT(MAX((Documentos!$A$2:$A$601=$A34)*(Documentos!$B$2:$B$601=F$4)*Documentos!$J$2:$J$601))=0,"OK",IF(SUMPRODUCT(MAX((Documentos!$A$2:$A$601=$A34)*(Documentos!$B$2:$B$601=F$4)*Documentos!$J$2:$J$601))&lt;TODAY(),"CAD",IF(SUMPRODUCT(MAX((Documentos!$A$2:$A$601=$A34)*(Documentos!$B$2:$B$601=F$4)*Documentos!$J$2:$J$601))-TODAY()&lt;=Configuración!$B$2,(SUMPRODUCT(MAX((Documentos!$A$2:$A$601=$A34)*(Documentos!$B$2:$B$601=F$4)*Documentos!$J$2:$J$601))-TODAY())&amp;" d","OK")))))</f>
        <v/>
      </c>
      <c r="G34" s="12" t="str">
        <f ca="1">IF(OR($A34="",G$4=""),"",IF(COUNTIFS(Documentos!$A$2:$A$601,$A34,Documentos!$B$2:$B$601,G$4)=0,"—",IF(SUMPRODUCT(MAX((Documentos!$A$2:$A$601=$A34)*(Documentos!$B$2:$B$601=G$4)*Documentos!$J$2:$J$601))=0,"OK",IF(SUMPRODUCT(MAX((Documentos!$A$2:$A$601=$A34)*(Documentos!$B$2:$B$601=G$4)*Documentos!$J$2:$J$601))&lt;TODAY(),"CAD",IF(SUMPRODUCT(MAX((Documentos!$A$2:$A$601=$A34)*(Documentos!$B$2:$B$601=G$4)*Documentos!$J$2:$J$601))-TODAY()&lt;=Configuración!$B$2,(SUMPRODUCT(MAX((Documentos!$A$2:$A$601=$A34)*(Documentos!$B$2:$B$601=G$4)*Documentos!$J$2:$J$601))-TODAY())&amp;" d","OK")))))</f>
        <v/>
      </c>
      <c r="H34" s="12" t="str">
        <f ca="1">IF(OR($A34="",H$4=""),"",IF(COUNTIFS(Documentos!$A$2:$A$601,$A34,Documentos!$B$2:$B$601,H$4)=0,"—",IF(SUMPRODUCT(MAX((Documentos!$A$2:$A$601=$A34)*(Documentos!$B$2:$B$601=H$4)*Documentos!$J$2:$J$601))=0,"OK",IF(SUMPRODUCT(MAX((Documentos!$A$2:$A$601=$A34)*(Documentos!$B$2:$B$601=H$4)*Documentos!$J$2:$J$601))&lt;TODAY(),"CAD",IF(SUMPRODUCT(MAX((Documentos!$A$2:$A$601=$A34)*(Documentos!$B$2:$B$601=H$4)*Documentos!$J$2:$J$601))-TODAY()&lt;=Configuración!$B$2,(SUMPRODUCT(MAX((Documentos!$A$2:$A$601=$A34)*(Documentos!$B$2:$B$601=H$4)*Documentos!$J$2:$J$601))-TODAY())&amp;" d","OK")))))</f>
        <v/>
      </c>
      <c r="I34" s="12" t="str">
        <f ca="1">IF(OR($A34="",I$4=""),"",IF(COUNTIFS(Documentos!$A$2:$A$601,$A34,Documentos!$B$2:$B$601,I$4)=0,"—",IF(SUMPRODUCT(MAX((Documentos!$A$2:$A$601=$A34)*(Documentos!$B$2:$B$601=I$4)*Documentos!$J$2:$J$601))=0,"OK",IF(SUMPRODUCT(MAX((Documentos!$A$2:$A$601=$A34)*(Documentos!$B$2:$B$601=I$4)*Documentos!$J$2:$J$601))&lt;TODAY(),"CAD",IF(SUMPRODUCT(MAX((Documentos!$A$2:$A$601=$A34)*(Documentos!$B$2:$B$601=I$4)*Documentos!$J$2:$J$601))-TODAY()&lt;=Configuración!$B$2,(SUMPRODUCT(MAX((Documentos!$A$2:$A$601=$A34)*(Documentos!$B$2:$B$601=I$4)*Documentos!$J$2:$J$601))-TODAY())&amp;" d","OK")))))</f>
        <v/>
      </c>
      <c r="J34" s="12" t="str">
        <f ca="1">IF(OR($A34="",J$4=""),"",IF(COUNTIFS(Documentos!$A$2:$A$601,$A34,Documentos!$B$2:$B$601,J$4)=0,"—",IF(SUMPRODUCT(MAX((Documentos!$A$2:$A$601=$A34)*(Documentos!$B$2:$B$601=J$4)*Documentos!$J$2:$J$601))=0,"OK",IF(SUMPRODUCT(MAX((Documentos!$A$2:$A$601=$A34)*(Documentos!$B$2:$B$601=J$4)*Documentos!$J$2:$J$601))&lt;TODAY(),"CAD",IF(SUMPRODUCT(MAX((Documentos!$A$2:$A$601=$A34)*(Documentos!$B$2:$B$601=J$4)*Documentos!$J$2:$J$601))-TODAY()&lt;=Configuración!$B$2,(SUMPRODUCT(MAX((Documentos!$A$2:$A$601=$A34)*(Documentos!$B$2:$B$601=J$4)*Documentos!$J$2:$J$601))-TODAY())&amp;" d","OK")))))</f>
        <v/>
      </c>
      <c r="K34" s="12" t="str">
        <f ca="1">IF(OR($A34="",K$4=""),"",IF(COUNTIFS(Documentos!$A$2:$A$601,$A34,Documentos!$B$2:$B$601,K$4)=0,"—",IF(SUMPRODUCT(MAX((Documentos!$A$2:$A$601=$A34)*(Documentos!$B$2:$B$601=K$4)*Documentos!$J$2:$J$601))=0,"OK",IF(SUMPRODUCT(MAX((Documentos!$A$2:$A$601=$A34)*(Documentos!$B$2:$B$601=K$4)*Documentos!$J$2:$J$601))&lt;TODAY(),"CAD",IF(SUMPRODUCT(MAX((Documentos!$A$2:$A$601=$A34)*(Documentos!$B$2:$B$601=K$4)*Documentos!$J$2:$J$601))-TODAY()&lt;=Configuración!$B$2,(SUMPRODUCT(MAX((Documentos!$A$2:$A$601=$A34)*(Documentos!$B$2:$B$601=K$4)*Documentos!$J$2:$J$601))-TODAY())&amp;" d","OK")))))</f>
        <v/>
      </c>
    </row>
    <row r="35" spans="1:11" x14ac:dyDescent="0.3">
      <c r="A35" s="11" t="str">
        <f>IF(Trabajadores!A32="","",Trabajadores!A32)</f>
        <v/>
      </c>
      <c r="B35" s="12" t="str">
        <f ca="1">IF(OR($A35="",B$4=""),"",IF(COUNTIFS(Documentos!$A$2:$A$601,$A35,Documentos!$B$2:$B$601,B$4)=0,"—",IF(SUMPRODUCT(MAX((Documentos!$A$2:$A$601=$A35)*(Documentos!$B$2:$B$601=B$4)*Documentos!$J$2:$J$601))=0,"OK",IF(SUMPRODUCT(MAX((Documentos!$A$2:$A$601=$A35)*(Documentos!$B$2:$B$601=B$4)*Documentos!$J$2:$J$601))&lt;TODAY(),"CAD",IF(SUMPRODUCT(MAX((Documentos!$A$2:$A$601=$A35)*(Documentos!$B$2:$B$601=B$4)*Documentos!$J$2:$J$601))-TODAY()&lt;=Configuración!$B$2,(SUMPRODUCT(MAX((Documentos!$A$2:$A$601=$A35)*(Documentos!$B$2:$B$601=B$4)*Documentos!$J$2:$J$601))-TODAY())&amp;" d","OK")))))</f>
        <v/>
      </c>
      <c r="C35" s="12" t="str">
        <f ca="1">IF(OR($A35="",C$4=""),"",IF(COUNTIFS(Documentos!$A$2:$A$601,$A35,Documentos!$B$2:$B$601,C$4)=0,"—",IF(SUMPRODUCT(MAX((Documentos!$A$2:$A$601=$A35)*(Documentos!$B$2:$B$601=C$4)*Documentos!$J$2:$J$601))=0,"OK",IF(SUMPRODUCT(MAX((Documentos!$A$2:$A$601=$A35)*(Documentos!$B$2:$B$601=C$4)*Documentos!$J$2:$J$601))&lt;TODAY(),"CAD",IF(SUMPRODUCT(MAX((Documentos!$A$2:$A$601=$A35)*(Documentos!$B$2:$B$601=C$4)*Documentos!$J$2:$J$601))-TODAY()&lt;=Configuración!$B$2,(SUMPRODUCT(MAX((Documentos!$A$2:$A$601=$A35)*(Documentos!$B$2:$B$601=C$4)*Documentos!$J$2:$J$601))-TODAY())&amp;" d","OK")))))</f>
        <v/>
      </c>
      <c r="D35" s="12" t="str">
        <f ca="1">IF(OR($A35="",D$4=""),"",IF(COUNTIFS(Documentos!$A$2:$A$601,$A35,Documentos!$B$2:$B$601,D$4)=0,"—",IF(SUMPRODUCT(MAX((Documentos!$A$2:$A$601=$A35)*(Documentos!$B$2:$B$601=D$4)*Documentos!$J$2:$J$601))=0,"OK",IF(SUMPRODUCT(MAX((Documentos!$A$2:$A$601=$A35)*(Documentos!$B$2:$B$601=D$4)*Documentos!$J$2:$J$601))&lt;TODAY(),"CAD",IF(SUMPRODUCT(MAX((Documentos!$A$2:$A$601=$A35)*(Documentos!$B$2:$B$601=D$4)*Documentos!$J$2:$J$601))-TODAY()&lt;=Configuración!$B$2,(SUMPRODUCT(MAX((Documentos!$A$2:$A$601=$A35)*(Documentos!$B$2:$B$601=D$4)*Documentos!$J$2:$J$601))-TODAY())&amp;" d","OK")))))</f>
        <v/>
      </c>
      <c r="E35" s="12" t="str">
        <f ca="1">IF(OR($A35="",E$4=""),"",IF(COUNTIFS(Documentos!$A$2:$A$601,$A35,Documentos!$B$2:$B$601,E$4)=0,"—",IF(SUMPRODUCT(MAX((Documentos!$A$2:$A$601=$A35)*(Documentos!$B$2:$B$601=E$4)*Documentos!$J$2:$J$601))=0,"OK",IF(SUMPRODUCT(MAX((Documentos!$A$2:$A$601=$A35)*(Documentos!$B$2:$B$601=E$4)*Documentos!$J$2:$J$601))&lt;TODAY(),"CAD",IF(SUMPRODUCT(MAX((Documentos!$A$2:$A$601=$A35)*(Documentos!$B$2:$B$601=E$4)*Documentos!$J$2:$J$601))-TODAY()&lt;=Configuración!$B$2,(SUMPRODUCT(MAX((Documentos!$A$2:$A$601=$A35)*(Documentos!$B$2:$B$601=E$4)*Documentos!$J$2:$J$601))-TODAY())&amp;" d","OK")))))</f>
        <v/>
      </c>
      <c r="F35" s="12" t="str">
        <f ca="1">IF(OR($A35="",F$4=""),"",IF(COUNTIFS(Documentos!$A$2:$A$601,$A35,Documentos!$B$2:$B$601,F$4)=0,"—",IF(SUMPRODUCT(MAX((Documentos!$A$2:$A$601=$A35)*(Documentos!$B$2:$B$601=F$4)*Documentos!$J$2:$J$601))=0,"OK",IF(SUMPRODUCT(MAX((Documentos!$A$2:$A$601=$A35)*(Documentos!$B$2:$B$601=F$4)*Documentos!$J$2:$J$601))&lt;TODAY(),"CAD",IF(SUMPRODUCT(MAX((Documentos!$A$2:$A$601=$A35)*(Documentos!$B$2:$B$601=F$4)*Documentos!$J$2:$J$601))-TODAY()&lt;=Configuración!$B$2,(SUMPRODUCT(MAX((Documentos!$A$2:$A$601=$A35)*(Documentos!$B$2:$B$601=F$4)*Documentos!$J$2:$J$601))-TODAY())&amp;" d","OK")))))</f>
        <v/>
      </c>
      <c r="G35" s="12" t="str">
        <f ca="1">IF(OR($A35="",G$4=""),"",IF(COUNTIFS(Documentos!$A$2:$A$601,$A35,Documentos!$B$2:$B$601,G$4)=0,"—",IF(SUMPRODUCT(MAX((Documentos!$A$2:$A$601=$A35)*(Documentos!$B$2:$B$601=G$4)*Documentos!$J$2:$J$601))=0,"OK",IF(SUMPRODUCT(MAX((Documentos!$A$2:$A$601=$A35)*(Documentos!$B$2:$B$601=G$4)*Documentos!$J$2:$J$601))&lt;TODAY(),"CAD",IF(SUMPRODUCT(MAX((Documentos!$A$2:$A$601=$A35)*(Documentos!$B$2:$B$601=G$4)*Documentos!$J$2:$J$601))-TODAY()&lt;=Configuración!$B$2,(SUMPRODUCT(MAX((Documentos!$A$2:$A$601=$A35)*(Documentos!$B$2:$B$601=G$4)*Documentos!$J$2:$J$601))-TODAY())&amp;" d","OK")))))</f>
        <v/>
      </c>
      <c r="H35" s="12" t="str">
        <f ca="1">IF(OR($A35="",H$4=""),"",IF(COUNTIFS(Documentos!$A$2:$A$601,$A35,Documentos!$B$2:$B$601,H$4)=0,"—",IF(SUMPRODUCT(MAX((Documentos!$A$2:$A$601=$A35)*(Documentos!$B$2:$B$601=H$4)*Documentos!$J$2:$J$601))=0,"OK",IF(SUMPRODUCT(MAX((Documentos!$A$2:$A$601=$A35)*(Documentos!$B$2:$B$601=H$4)*Documentos!$J$2:$J$601))&lt;TODAY(),"CAD",IF(SUMPRODUCT(MAX((Documentos!$A$2:$A$601=$A35)*(Documentos!$B$2:$B$601=H$4)*Documentos!$J$2:$J$601))-TODAY()&lt;=Configuración!$B$2,(SUMPRODUCT(MAX((Documentos!$A$2:$A$601=$A35)*(Documentos!$B$2:$B$601=H$4)*Documentos!$J$2:$J$601))-TODAY())&amp;" d","OK")))))</f>
        <v/>
      </c>
      <c r="I35" s="12" t="str">
        <f ca="1">IF(OR($A35="",I$4=""),"",IF(COUNTIFS(Documentos!$A$2:$A$601,$A35,Documentos!$B$2:$B$601,I$4)=0,"—",IF(SUMPRODUCT(MAX((Documentos!$A$2:$A$601=$A35)*(Documentos!$B$2:$B$601=I$4)*Documentos!$J$2:$J$601))=0,"OK",IF(SUMPRODUCT(MAX((Documentos!$A$2:$A$601=$A35)*(Documentos!$B$2:$B$601=I$4)*Documentos!$J$2:$J$601))&lt;TODAY(),"CAD",IF(SUMPRODUCT(MAX((Documentos!$A$2:$A$601=$A35)*(Documentos!$B$2:$B$601=I$4)*Documentos!$J$2:$J$601))-TODAY()&lt;=Configuración!$B$2,(SUMPRODUCT(MAX((Documentos!$A$2:$A$601=$A35)*(Documentos!$B$2:$B$601=I$4)*Documentos!$J$2:$J$601))-TODAY())&amp;" d","OK")))))</f>
        <v/>
      </c>
      <c r="J35" s="12" t="str">
        <f ca="1">IF(OR($A35="",J$4=""),"",IF(COUNTIFS(Documentos!$A$2:$A$601,$A35,Documentos!$B$2:$B$601,J$4)=0,"—",IF(SUMPRODUCT(MAX((Documentos!$A$2:$A$601=$A35)*(Documentos!$B$2:$B$601=J$4)*Documentos!$J$2:$J$601))=0,"OK",IF(SUMPRODUCT(MAX((Documentos!$A$2:$A$601=$A35)*(Documentos!$B$2:$B$601=J$4)*Documentos!$J$2:$J$601))&lt;TODAY(),"CAD",IF(SUMPRODUCT(MAX((Documentos!$A$2:$A$601=$A35)*(Documentos!$B$2:$B$601=J$4)*Documentos!$J$2:$J$601))-TODAY()&lt;=Configuración!$B$2,(SUMPRODUCT(MAX((Documentos!$A$2:$A$601=$A35)*(Documentos!$B$2:$B$601=J$4)*Documentos!$J$2:$J$601))-TODAY())&amp;" d","OK")))))</f>
        <v/>
      </c>
      <c r="K35" s="12" t="str">
        <f ca="1">IF(OR($A35="",K$4=""),"",IF(COUNTIFS(Documentos!$A$2:$A$601,$A35,Documentos!$B$2:$B$601,K$4)=0,"—",IF(SUMPRODUCT(MAX((Documentos!$A$2:$A$601=$A35)*(Documentos!$B$2:$B$601=K$4)*Documentos!$J$2:$J$601))=0,"OK",IF(SUMPRODUCT(MAX((Documentos!$A$2:$A$601=$A35)*(Documentos!$B$2:$B$601=K$4)*Documentos!$J$2:$J$601))&lt;TODAY(),"CAD",IF(SUMPRODUCT(MAX((Documentos!$A$2:$A$601=$A35)*(Documentos!$B$2:$B$601=K$4)*Documentos!$J$2:$J$601))-TODAY()&lt;=Configuración!$B$2,(SUMPRODUCT(MAX((Documentos!$A$2:$A$601=$A35)*(Documentos!$B$2:$B$601=K$4)*Documentos!$J$2:$J$601))-TODAY())&amp;" d","OK")))))</f>
        <v/>
      </c>
    </row>
    <row r="36" spans="1:11" x14ac:dyDescent="0.3">
      <c r="A36" s="11" t="str">
        <f>IF(Trabajadores!A33="","",Trabajadores!A33)</f>
        <v/>
      </c>
      <c r="B36" s="12" t="str">
        <f ca="1">IF(OR($A36="",B$4=""),"",IF(COUNTIFS(Documentos!$A$2:$A$601,$A36,Documentos!$B$2:$B$601,B$4)=0,"—",IF(SUMPRODUCT(MAX((Documentos!$A$2:$A$601=$A36)*(Documentos!$B$2:$B$601=B$4)*Documentos!$J$2:$J$601))=0,"OK",IF(SUMPRODUCT(MAX((Documentos!$A$2:$A$601=$A36)*(Documentos!$B$2:$B$601=B$4)*Documentos!$J$2:$J$601))&lt;TODAY(),"CAD",IF(SUMPRODUCT(MAX((Documentos!$A$2:$A$601=$A36)*(Documentos!$B$2:$B$601=B$4)*Documentos!$J$2:$J$601))-TODAY()&lt;=Configuración!$B$2,(SUMPRODUCT(MAX((Documentos!$A$2:$A$601=$A36)*(Documentos!$B$2:$B$601=B$4)*Documentos!$J$2:$J$601))-TODAY())&amp;" d","OK")))))</f>
        <v/>
      </c>
      <c r="C36" s="12" t="str">
        <f ca="1">IF(OR($A36="",C$4=""),"",IF(COUNTIFS(Documentos!$A$2:$A$601,$A36,Documentos!$B$2:$B$601,C$4)=0,"—",IF(SUMPRODUCT(MAX((Documentos!$A$2:$A$601=$A36)*(Documentos!$B$2:$B$601=C$4)*Documentos!$J$2:$J$601))=0,"OK",IF(SUMPRODUCT(MAX((Documentos!$A$2:$A$601=$A36)*(Documentos!$B$2:$B$601=C$4)*Documentos!$J$2:$J$601))&lt;TODAY(),"CAD",IF(SUMPRODUCT(MAX((Documentos!$A$2:$A$601=$A36)*(Documentos!$B$2:$B$601=C$4)*Documentos!$J$2:$J$601))-TODAY()&lt;=Configuración!$B$2,(SUMPRODUCT(MAX((Documentos!$A$2:$A$601=$A36)*(Documentos!$B$2:$B$601=C$4)*Documentos!$J$2:$J$601))-TODAY())&amp;" d","OK")))))</f>
        <v/>
      </c>
      <c r="D36" s="12" t="str">
        <f ca="1">IF(OR($A36="",D$4=""),"",IF(COUNTIFS(Documentos!$A$2:$A$601,$A36,Documentos!$B$2:$B$601,D$4)=0,"—",IF(SUMPRODUCT(MAX((Documentos!$A$2:$A$601=$A36)*(Documentos!$B$2:$B$601=D$4)*Documentos!$J$2:$J$601))=0,"OK",IF(SUMPRODUCT(MAX((Documentos!$A$2:$A$601=$A36)*(Documentos!$B$2:$B$601=D$4)*Documentos!$J$2:$J$601))&lt;TODAY(),"CAD",IF(SUMPRODUCT(MAX((Documentos!$A$2:$A$601=$A36)*(Documentos!$B$2:$B$601=D$4)*Documentos!$J$2:$J$601))-TODAY()&lt;=Configuración!$B$2,(SUMPRODUCT(MAX((Documentos!$A$2:$A$601=$A36)*(Documentos!$B$2:$B$601=D$4)*Documentos!$J$2:$J$601))-TODAY())&amp;" d","OK")))))</f>
        <v/>
      </c>
      <c r="E36" s="12" t="str">
        <f ca="1">IF(OR($A36="",E$4=""),"",IF(COUNTIFS(Documentos!$A$2:$A$601,$A36,Documentos!$B$2:$B$601,E$4)=0,"—",IF(SUMPRODUCT(MAX((Documentos!$A$2:$A$601=$A36)*(Documentos!$B$2:$B$601=E$4)*Documentos!$J$2:$J$601))=0,"OK",IF(SUMPRODUCT(MAX((Documentos!$A$2:$A$601=$A36)*(Documentos!$B$2:$B$601=E$4)*Documentos!$J$2:$J$601))&lt;TODAY(),"CAD",IF(SUMPRODUCT(MAX((Documentos!$A$2:$A$601=$A36)*(Documentos!$B$2:$B$601=E$4)*Documentos!$J$2:$J$601))-TODAY()&lt;=Configuración!$B$2,(SUMPRODUCT(MAX((Documentos!$A$2:$A$601=$A36)*(Documentos!$B$2:$B$601=E$4)*Documentos!$J$2:$J$601))-TODAY())&amp;" d","OK")))))</f>
        <v/>
      </c>
      <c r="F36" s="12" t="str">
        <f ca="1">IF(OR($A36="",F$4=""),"",IF(COUNTIFS(Documentos!$A$2:$A$601,$A36,Documentos!$B$2:$B$601,F$4)=0,"—",IF(SUMPRODUCT(MAX((Documentos!$A$2:$A$601=$A36)*(Documentos!$B$2:$B$601=F$4)*Documentos!$J$2:$J$601))=0,"OK",IF(SUMPRODUCT(MAX((Documentos!$A$2:$A$601=$A36)*(Documentos!$B$2:$B$601=F$4)*Documentos!$J$2:$J$601))&lt;TODAY(),"CAD",IF(SUMPRODUCT(MAX((Documentos!$A$2:$A$601=$A36)*(Documentos!$B$2:$B$601=F$4)*Documentos!$J$2:$J$601))-TODAY()&lt;=Configuración!$B$2,(SUMPRODUCT(MAX((Documentos!$A$2:$A$601=$A36)*(Documentos!$B$2:$B$601=F$4)*Documentos!$J$2:$J$601))-TODAY())&amp;" d","OK")))))</f>
        <v/>
      </c>
      <c r="G36" s="12" t="str">
        <f ca="1">IF(OR($A36="",G$4=""),"",IF(COUNTIFS(Documentos!$A$2:$A$601,$A36,Documentos!$B$2:$B$601,G$4)=0,"—",IF(SUMPRODUCT(MAX((Documentos!$A$2:$A$601=$A36)*(Documentos!$B$2:$B$601=G$4)*Documentos!$J$2:$J$601))=0,"OK",IF(SUMPRODUCT(MAX((Documentos!$A$2:$A$601=$A36)*(Documentos!$B$2:$B$601=G$4)*Documentos!$J$2:$J$601))&lt;TODAY(),"CAD",IF(SUMPRODUCT(MAX((Documentos!$A$2:$A$601=$A36)*(Documentos!$B$2:$B$601=G$4)*Documentos!$J$2:$J$601))-TODAY()&lt;=Configuración!$B$2,(SUMPRODUCT(MAX((Documentos!$A$2:$A$601=$A36)*(Documentos!$B$2:$B$601=G$4)*Documentos!$J$2:$J$601))-TODAY())&amp;" d","OK")))))</f>
        <v/>
      </c>
      <c r="H36" s="12" t="str">
        <f ca="1">IF(OR($A36="",H$4=""),"",IF(COUNTIFS(Documentos!$A$2:$A$601,$A36,Documentos!$B$2:$B$601,H$4)=0,"—",IF(SUMPRODUCT(MAX((Documentos!$A$2:$A$601=$A36)*(Documentos!$B$2:$B$601=H$4)*Documentos!$J$2:$J$601))=0,"OK",IF(SUMPRODUCT(MAX((Documentos!$A$2:$A$601=$A36)*(Documentos!$B$2:$B$601=H$4)*Documentos!$J$2:$J$601))&lt;TODAY(),"CAD",IF(SUMPRODUCT(MAX((Documentos!$A$2:$A$601=$A36)*(Documentos!$B$2:$B$601=H$4)*Documentos!$J$2:$J$601))-TODAY()&lt;=Configuración!$B$2,(SUMPRODUCT(MAX((Documentos!$A$2:$A$601=$A36)*(Documentos!$B$2:$B$601=H$4)*Documentos!$J$2:$J$601))-TODAY())&amp;" d","OK")))))</f>
        <v/>
      </c>
      <c r="I36" s="12" t="str">
        <f ca="1">IF(OR($A36="",I$4=""),"",IF(COUNTIFS(Documentos!$A$2:$A$601,$A36,Documentos!$B$2:$B$601,I$4)=0,"—",IF(SUMPRODUCT(MAX((Documentos!$A$2:$A$601=$A36)*(Documentos!$B$2:$B$601=I$4)*Documentos!$J$2:$J$601))=0,"OK",IF(SUMPRODUCT(MAX((Documentos!$A$2:$A$601=$A36)*(Documentos!$B$2:$B$601=I$4)*Documentos!$J$2:$J$601))&lt;TODAY(),"CAD",IF(SUMPRODUCT(MAX((Documentos!$A$2:$A$601=$A36)*(Documentos!$B$2:$B$601=I$4)*Documentos!$J$2:$J$601))-TODAY()&lt;=Configuración!$B$2,(SUMPRODUCT(MAX((Documentos!$A$2:$A$601=$A36)*(Documentos!$B$2:$B$601=I$4)*Documentos!$J$2:$J$601))-TODAY())&amp;" d","OK")))))</f>
        <v/>
      </c>
      <c r="J36" s="12" t="str">
        <f ca="1">IF(OR($A36="",J$4=""),"",IF(COUNTIFS(Documentos!$A$2:$A$601,$A36,Documentos!$B$2:$B$601,J$4)=0,"—",IF(SUMPRODUCT(MAX((Documentos!$A$2:$A$601=$A36)*(Documentos!$B$2:$B$601=J$4)*Documentos!$J$2:$J$601))=0,"OK",IF(SUMPRODUCT(MAX((Documentos!$A$2:$A$601=$A36)*(Documentos!$B$2:$B$601=J$4)*Documentos!$J$2:$J$601))&lt;TODAY(),"CAD",IF(SUMPRODUCT(MAX((Documentos!$A$2:$A$601=$A36)*(Documentos!$B$2:$B$601=J$4)*Documentos!$J$2:$J$601))-TODAY()&lt;=Configuración!$B$2,(SUMPRODUCT(MAX((Documentos!$A$2:$A$601=$A36)*(Documentos!$B$2:$B$601=J$4)*Documentos!$J$2:$J$601))-TODAY())&amp;" d","OK")))))</f>
        <v/>
      </c>
      <c r="K36" s="12" t="str">
        <f ca="1">IF(OR($A36="",K$4=""),"",IF(COUNTIFS(Documentos!$A$2:$A$601,$A36,Documentos!$B$2:$B$601,K$4)=0,"—",IF(SUMPRODUCT(MAX((Documentos!$A$2:$A$601=$A36)*(Documentos!$B$2:$B$601=K$4)*Documentos!$J$2:$J$601))=0,"OK",IF(SUMPRODUCT(MAX((Documentos!$A$2:$A$601=$A36)*(Documentos!$B$2:$B$601=K$4)*Documentos!$J$2:$J$601))&lt;TODAY(),"CAD",IF(SUMPRODUCT(MAX((Documentos!$A$2:$A$601=$A36)*(Documentos!$B$2:$B$601=K$4)*Documentos!$J$2:$J$601))-TODAY()&lt;=Configuración!$B$2,(SUMPRODUCT(MAX((Documentos!$A$2:$A$601=$A36)*(Documentos!$B$2:$B$601=K$4)*Documentos!$J$2:$J$601))-TODAY())&amp;" d","OK")))))</f>
        <v/>
      </c>
    </row>
    <row r="37" spans="1:11" x14ac:dyDescent="0.3">
      <c r="A37" s="11" t="str">
        <f>IF(Trabajadores!A34="","",Trabajadores!A34)</f>
        <v/>
      </c>
      <c r="B37" s="12" t="str">
        <f ca="1">IF(OR($A37="",B$4=""),"",IF(COUNTIFS(Documentos!$A$2:$A$601,$A37,Documentos!$B$2:$B$601,B$4)=0,"—",IF(SUMPRODUCT(MAX((Documentos!$A$2:$A$601=$A37)*(Documentos!$B$2:$B$601=B$4)*Documentos!$J$2:$J$601))=0,"OK",IF(SUMPRODUCT(MAX((Documentos!$A$2:$A$601=$A37)*(Documentos!$B$2:$B$601=B$4)*Documentos!$J$2:$J$601))&lt;TODAY(),"CAD",IF(SUMPRODUCT(MAX((Documentos!$A$2:$A$601=$A37)*(Documentos!$B$2:$B$601=B$4)*Documentos!$J$2:$J$601))-TODAY()&lt;=Configuración!$B$2,(SUMPRODUCT(MAX((Documentos!$A$2:$A$601=$A37)*(Documentos!$B$2:$B$601=B$4)*Documentos!$J$2:$J$601))-TODAY())&amp;" d","OK")))))</f>
        <v/>
      </c>
      <c r="C37" s="12" t="str">
        <f ca="1">IF(OR($A37="",C$4=""),"",IF(COUNTIFS(Documentos!$A$2:$A$601,$A37,Documentos!$B$2:$B$601,C$4)=0,"—",IF(SUMPRODUCT(MAX((Documentos!$A$2:$A$601=$A37)*(Documentos!$B$2:$B$601=C$4)*Documentos!$J$2:$J$601))=0,"OK",IF(SUMPRODUCT(MAX((Documentos!$A$2:$A$601=$A37)*(Documentos!$B$2:$B$601=C$4)*Documentos!$J$2:$J$601))&lt;TODAY(),"CAD",IF(SUMPRODUCT(MAX((Documentos!$A$2:$A$601=$A37)*(Documentos!$B$2:$B$601=C$4)*Documentos!$J$2:$J$601))-TODAY()&lt;=Configuración!$B$2,(SUMPRODUCT(MAX((Documentos!$A$2:$A$601=$A37)*(Documentos!$B$2:$B$601=C$4)*Documentos!$J$2:$J$601))-TODAY())&amp;" d","OK")))))</f>
        <v/>
      </c>
      <c r="D37" s="12" t="str">
        <f ca="1">IF(OR($A37="",D$4=""),"",IF(COUNTIFS(Documentos!$A$2:$A$601,$A37,Documentos!$B$2:$B$601,D$4)=0,"—",IF(SUMPRODUCT(MAX((Documentos!$A$2:$A$601=$A37)*(Documentos!$B$2:$B$601=D$4)*Documentos!$J$2:$J$601))=0,"OK",IF(SUMPRODUCT(MAX((Documentos!$A$2:$A$601=$A37)*(Documentos!$B$2:$B$601=D$4)*Documentos!$J$2:$J$601))&lt;TODAY(),"CAD",IF(SUMPRODUCT(MAX((Documentos!$A$2:$A$601=$A37)*(Documentos!$B$2:$B$601=D$4)*Documentos!$J$2:$J$601))-TODAY()&lt;=Configuración!$B$2,(SUMPRODUCT(MAX((Documentos!$A$2:$A$601=$A37)*(Documentos!$B$2:$B$601=D$4)*Documentos!$J$2:$J$601))-TODAY())&amp;" d","OK")))))</f>
        <v/>
      </c>
      <c r="E37" s="12" t="str">
        <f ca="1">IF(OR($A37="",E$4=""),"",IF(COUNTIFS(Documentos!$A$2:$A$601,$A37,Documentos!$B$2:$B$601,E$4)=0,"—",IF(SUMPRODUCT(MAX((Documentos!$A$2:$A$601=$A37)*(Documentos!$B$2:$B$601=E$4)*Documentos!$J$2:$J$601))=0,"OK",IF(SUMPRODUCT(MAX((Documentos!$A$2:$A$601=$A37)*(Documentos!$B$2:$B$601=E$4)*Documentos!$J$2:$J$601))&lt;TODAY(),"CAD",IF(SUMPRODUCT(MAX((Documentos!$A$2:$A$601=$A37)*(Documentos!$B$2:$B$601=E$4)*Documentos!$J$2:$J$601))-TODAY()&lt;=Configuración!$B$2,(SUMPRODUCT(MAX((Documentos!$A$2:$A$601=$A37)*(Documentos!$B$2:$B$601=E$4)*Documentos!$J$2:$J$601))-TODAY())&amp;" d","OK")))))</f>
        <v/>
      </c>
      <c r="F37" s="12" t="str">
        <f ca="1">IF(OR($A37="",F$4=""),"",IF(COUNTIFS(Documentos!$A$2:$A$601,$A37,Documentos!$B$2:$B$601,F$4)=0,"—",IF(SUMPRODUCT(MAX((Documentos!$A$2:$A$601=$A37)*(Documentos!$B$2:$B$601=F$4)*Documentos!$J$2:$J$601))=0,"OK",IF(SUMPRODUCT(MAX((Documentos!$A$2:$A$601=$A37)*(Documentos!$B$2:$B$601=F$4)*Documentos!$J$2:$J$601))&lt;TODAY(),"CAD",IF(SUMPRODUCT(MAX((Documentos!$A$2:$A$601=$A37)*(Documentos!$B$2:$B$601=F$4)*Documentos!$J$2:$J$601))-TODAY()&lt;=Configuración!$B$2,(SUMPRODUCT(MAX((Documentos!$A$2:$A$601=$A37)*(Documentos!$B$2:$B$601=F$4)*Documentos!$J$2:$J$601))-TODAY())&amp;" d","OK")))))</f>
        <v/>
      </c>
      <c r="G37" s="12" t="str">
        <f ca="1">IF(OR($A37="",G$4=""),"",IF(COUNTIFS(Documentos!$A$2:$A$601,$A37,Documentos!$B$2:$B$601,G$4)=0,"—",IF(SUMPRODUCT(MAX((Documentos!$A$2:$A$601=$A37)*(Documentos!$B$2:$B$601=G$4)*Documentos!$J$2:$J$601))=0,"OK",IF(SUMPRODUCT(MAX((Documentos!$A$2:$A$601=$A37)*(Documentos!$B$2:$B$601=G$4)*Documentos!$J$2:$J$601))&lt;TODAY(),"CAD",IF(SUMPRODUCT(MAX((Documentos!$A$2:$A$601=$A37)*(Documentos!$B$2:$B$601=G$4)*Documentos!$J$2:$J$601))-TODAY()&lt;=Configuración!$B$2,(SUMPRODUCT(MAX((Documentos!$A$2:$A$601=$A37)*(Documentos!$B$2:$B$601=G$4)*Documentos!$J$2:$J$601))-TODAY())&amp;" d","OK")))))</f>
        <v/>
      </c>
      <c r="H37" s="12" t="str">
        <f ca="1">IF(OR($A37="",H$4=""),"",IF(COUNTIFS(Documentos!$A$2:$A$601,$A37,Documentos!$B$2:$B$601,H$4)=0,"—",IF(SUMPRODUCT(MAX((Documentos!$A$2:$A$601=$A37)*(Documentos!$B$2:$B$601=H$4)*Documentos!$J$2:$J$601))=0,"OK",IF(SUMPRODUCT(MAX((Documentos!$A$2:$A$601=$A37)*(Documentos!$B$2:$B$601=H$4)*Documentos!$J$2:$J$601))&lt;TODAY(),"CAD",IF(SUMPRODUCT(MAX((Documentos!$A$2:$A$601=$A37)*(Documentos!$B$2:$B$601=H$4)*Documentos!$J$2:$J$601))-TODAY()&lt;=Configuración!$B$2,(SUMPRODUCT(MAX((Documentos!$A$2:$A$601=$A37)*(Documentos!$B$2:$B$601=H$4)*Documentos!$J$2:$J$601))-TODAY())&amp;" d","OK")))))</f>
        <v/>
      </c>
      <c r="I37" s="12" t="str">
        <f ca="1">IF(OR($A37="",I$4=""),"",IF(COUNTIFS(Documentos!$A$2:$A$601,$A37,Documentos!$B$2:$B$601,I$4)=0,"—",IF(SUMPRODUCT(MAX((Documentos!$A$2:$A$601=$A37)*(Documentos!$B$2:$B$601=I$4)*Documentos!$J$2:$J$601))=0,"OK",IF(SUMPRODUCT(MAX((Documentos!$A$2:$A$601=$A37)*(Documentos!$B$2:$B$601=I$4)*Documentos!$J$2:$J$601))&lt;TODAY(),"CAD",IF(SUMPRODUCT(MAX((Documentos!$A$2:$A$601=$A37)*(Documentos!$B$2:$B$601=I$4)*Documentos!$J$2:$J$601))-TODAY()&lt;=Configuración!$B$2,(SUMPRODUCT(MAX((Documentos!$A$2:$A$601=$A37)*(Documentos!$B$2:$B$601=I$4)*Documentos!$J$2:$J$601))-TODAY())&amp;" d","OK")))))</f>
        <v/>
      </c>
      <c r="J37" s="12" t="str">
        <f ca="1">IF(OR($A37="",J$4=""),"",IF(COUNTIFS(Documentos!$A$2:$A$601,$A37,Documentos!$B$2:$B$601,J$4)=0,"—",IF(SUMPRODUCT(MAX((Documentos!$A$2:$A$601=$A37)*(Documentos!$B$2:$B$601=J$4)*Documentos!$J$2:$J$601))=0,"OK",IF(SUMPRODUCT(MAX((Documentos!$A$2:$A$601=$A37)*(Documentos!$B$2:$B$601=J$4)*Documentos!$J$2:$J$601))&lt;TODAY(),"CAD",IF(SUMPRODUCT(MAX((Documentos!$A$2:$A$601=$A37)*(Documentos!$B$2:$B$601=J$4)*Documentos!$J$2:$J$601))-TODAY()&lt;=Configuración!$B$2,(SUMPRODUCT(MAX((Documentos!$A$2:$A$601=$A37)*(Documentos!$B$2:$B$601=J$4)*Documentos!$J$2:$J$601))-TODAY())&amp;" d","OK")))))</f>
        <v/>
      </c>
      <c r="K37" s="12" t="str">
        <f ca="1">IF(OR($A37="",K$4=""),"",IF(COUNTIFS(Documentos!$A$2:$A$601,$A37,Documentos!$B$2:$B$601,K$4)=0,"—",IF(SUMPRODUCT(MAX((Documentos!$A$2:$A$601=$A37)*(Documentos!$B$2:$B$601=K$4)*Documentos!$J$2:$J$601))=0,"OK",IF(SUMPRODUCT(MAX((Documentos!$A$2:$A$601=$A37)*(Documentos!$B$2:$B$601=K$4)*Documentos!$J$2:$J$601))&lt;TODAY(),"CAD",IF(SUMPRODUCT(MAX((Documentos!$A$2:$A$601=$A37)*(Documentos!$B$2:$B$601=K$4)*Documentos!$J$2:$J$601))-TODAY()&lt;=Configuración!$B$2,(SUMPRODUCT(MAX((Documentos!$A$2:$A$601=$A37)*(Documentos!$B$2:$B$601=K$4)*Documentos!$J$2:$J$601))-TODAY())&amp;" d","OK")))))</f>
        <v/>
      </c>
    </row>
    <row r="38" spans="1:11" x14ac:dyDescent="0.3">
      <c r="A38" s="11" t="str">
        <f>IF(Trabajadores!A35="","",Trabajadores!A35)</f>
        <v/>
      </c>
      <c r="B38" s="12" t="str">
        <f ca="1">IF(OR($A38="",B$4=""),"",IF(COUNTIFS(Documentos!$A$2:$A$601,$A38,Documentos!$B$2:$B$601,B$4)=0,"—",IF(SUMPRODUCT(MAX((Documentos!$A$2:$A$601=$A38)*(Documentos!$B$2:$B$601=B$4)*Documentos!$J$2:$J$601))=0,"OK",IF(SUMPRODUCT(MAX((Documentos!$A$2:$A$601=$A38)*(Documentos!$B$2:$B$601=B$4)*Documentos!$J$2:$J$601))&lt;TODAY(),"CAD",IF(SUMPRODUCT(MAX((Documentos!$A$2:$A$601=$A38)*(Documentos!$B$2:$B$601=B$4)*Documentos!$J$2:$J$601))-TODAY()&lt;=Configuración!$B$2,(SUMPRODUCT(MAX((Documentos!$A$2:$A$601=$A38)*(Documentos!$B$2:$B$601=B$4)*Documentos!$J$2:$J$601))-TODAY())&amp;" d","OK")))))</f>
        <v/>
      </c>
      <c r="C38" s="12" t="str">
        <f ca="1">IF(OR($A38="",C$4=""),"",IF(COUNTIFS(Documentos!$A$2:$A$601,$A38,Documentos!$B$2:$B$601,C$4)=0,"—",IF(SUMPRODUCT(MAX((Documentos!$A$2:$A$601=$A38)*(Documentos!$B$2:$B$601=C$4)*Documentos!$J$2:$J$601))=0,"OK",IF(SUMPRODUCT(MAX((Documentos!$A$2:$A$601=$A38)*(Documentos!$B$2:$B$601=C$4)*Documentos!$J$2:$J$601))&lt;TODAY(),"CAD",IF(SUMPRODUCT(MAX((Documentos!$A$2:$A$601=$A38)*(Documentos!$B$2:$B$601=C$4)*Documentos!$J$2:$J$601))-TODAY()&lt;=Configuración!$B$2,(SUMPRODUCT(MAX((Documentos!$A$2:$A$601=$A38)*(Documentos!$B$2:$B$601=C$4)*Documentos!$J$2:$J$601))-TODAY())&amp;" d","OK")))))</f>
        <v/>
      </c>
      <c r="D38" s="12" t="str">
        <f ca="1">IF(OR($A38="",D$4=""),"",IF(COUNTIFS(Documentos!$A$2:$A$601,$A38,Documentos!$B$2:$B$601,D$4)=0,"—",IF(SUMPRODUCT(MAX((Documentos!$A$2:$A$601=$A38)*(Documentos!$B$2:$B$601=D$4)*Documentos!$J$2:$J$601))=0,"OK",IF(SUMPRODUCT(MAX((Documentos!$A$2:$A$601=$A38)*(Documentos!$B$2:$B$601=D$4)*Documentos!$J$2:$J$601))&lt;TODAY(),"CAD",IF(SUMPRODUCT(MAX((Documentos!$A$2:$A$601=$A38)*(Documentos!$B$2:$B$601=D$4)*Documentos!$J$2:$J$601))-TODAY()&lt;=Configuración!$B$2,(SUMPRODUCT(MAX((Documentos!$A$2:$A$601=$A38)*(Documentos!$B$2:$B$601=D$4)*Documentos!$J$2:$J$601))-TODAY())&amp;" d","OK")))))</f>
        <v/>
      </c>
      <c r="E38" s="12" t="str">
        <f ca="1">IF(OR($A38="",E$4=""),"",IF(COUNTIFS(Documentos!$A$2:$A$601,$A38,Documentos!$B$2:$B$601,E$4)=0,"—",IF(SUMPRODUCT(MAX((Documentos!$A$2:$A$601=$A38)*(Documentos!$B$2:$B$601=E$4)*Documentos!$J$2:$J$601))=0,"OK",IF(SUMPRODUCT(MAX((Documentos!$A$2:$A$601=$A38)*(Documentos!$B$2:$B$601=E$4)*Documentos!$J$2:$J$601))&lt;TODAY(),"CAD",IF(SUMPRODUCT(MAX((Documentos!$A$2:$A$601=$A38)*(Documentos!$B$2:$B$601=E$4)*Documentos!$J$2:$J$601))-TODAY()&lt;=Configuración!$B$2,(SUMPRODUCT(MAX((Documentos!$A$2:$A$601=$A38)*(Documentos!$B$2:$B$601=E$4)*Documentos!$J$2:$J$601))-TODAY())&amp;" d","OK")))))</f>
        <v/>
      </c>
      <c r="F38" s="12" t="str">
        <f ca="1">IF(OR($A38="",F$4=""),"",IF(COUNTIFS(Documentos!$A$2:$A$601,$A38,Documentos!$B$2:$B$601,F$4)=0,"—",IF(SUMPRODUCT(MAX((Documentos!$A$2:$A$601=$A38)*(Documentos!$B$2:$B$601=F$4)*Documentos!$J$2:$J$601))=0,"OK",IF(SUMPRODUCT(MAX((Documentos!$A$2:$A$601=$A38)*(Documentos!$B$2:$B$601=F$4)*Documentos!$J$2:$J$601))&lt;TODAY(),"CAD",IF(SUMPRODUCT(MAX((Documentos!$A$2:$A$601=$A38)*(Documentos!$B$2:$B$601=F$4)*Documentos!$J$2:$J$601))-TODAY()&lt;=Configuración!$B$2,(SUMPRODUCT(MAX((Documentos!$A$2:$A$601=$A38)*(Documentos!$B$2:$B$601=F$4)*Documentos!$J$2:$J$601))-TODAY())&amp;" d","OK")))))</f>
        <v/>
      </c>
      <c r="G38" s="12" t="str">
        <f ca="1">IF(OR($A38="",G$4=""),"",IF(COUNTIFS(Documentos!$A$2:$A$601,$A38,Documentos!$B$2:$B$601,G$4)=0,"—",IF(SUMPRODUCT(MAX((Documentos!$A$2:$A$601=$A38)*(Documentos!$B$2:$B$601=G$4)*Documentos!$J$2:$J$601))=0,"OK",IF(SUMPRODUCT(MAX((Documentos!$A$2:$A$601=$A38)*(Documentos!$B$2:$B$601=G$4)*Documentos!$J$2:$J$601))&lt;TODAY(),"CAD",IF(SUMPRODUCT(MAX((Documentos!$A$2:$A$601=$A38)*(Documentos!$B$2:$B$601=G$4)*Documentos!$J$2:$J$601))-TODAY()&lt;=Configuración!$B$2,(SUMPRODUCT(MAX((Documentos!$A$2:$A$601=$A38)*(Documentos!$B$2:$B$601=G$4)*Documentos!$J$2:$J$601))-TODAY())&amp;" d","OK")))))</f>
        <v/>
      </c>
      <c r="H38" s="12" t="str">
        <f ca="1">IF(OR($A38="",H$4=""),"",IF(COUNTIFS(Documentos!$A$2:$A$601,$A38,Documentos!$B$2:$B$601,H$4)=0,"—",IF(SUMPRODUCT(MAX((Documentos!$A$2:$A$601=$A38)*(Documentos!$B$2:$B$601=H$4)*Documentos!$J$2:$J$601))=0,"OK",IF(SUMPRODUCT(MAX((Documentos!$A$2:$A$601=$A38)*(Documentos!$B$2:$B$601=H$4)*Documentos!$J$2:$J$601))&lt;TODAY(),"CAD",IF(SUMPRODUCT(MAX((Documentos!$A$2:$A$601=$A38)*(Documentos!$B$2:$B$601=H$4)*Documentos!$J$2:$J$601))-TODAY()&lt;=Configuración!$B$2,(SUMPRODUCT(MAX((Documentos!$A$2:$A$601=$A38)*(Documentos!$B$2:$B$601=H$4)*Documentos!$J$2:$J$601))-TODAY())&amp;" d","OK")))))</f>
        <v/>
      </c>
      <c r="I38" s="12" t="str">
        <f ca="1">IF(OR($A38="",I$4=""),"",IF(COUNTIFS(Documentos!$A$2:$A$601,$A38,Documentos!$B$2:$B$601,I$4)=0,"—",IF(SUMPRODUCT(MAX((Documentos!$A$2:$A$601=$A38)*(Documentos!$B$2:$B$601=I$4)*Documentos!$J$2:$J$601))=0,"OK",IF(SUMPRODUCT(MAX((Documentos!$A$2:$A$601=$A38)*(Documentos!$B$2:$B$601=I$4)*Documentos!$J$2:$J$601))&lt;TODAY(),"CAD",IF(SUMPRODUCT(MAX((Documentos!$A$2:$A$601=$A38)*(Documentos!$B$2:$B$601=I$4)*Documentos!$J$2:$J$601))-TODAY()&lt;=Configuración!$B$2,(SUMPRODUCT(MAX((Documentos!$A$2:$A$601=$A38)*(Documentos!$B$2:$B$601=I$4)*Documentos!$J$2:$J$601))-TODAY())&amp;" d","OK")))))</f>
        <v/>
      </c>
      <c r="J38" s="12" t="str">
        <f ca="1">IF(OR($A38="",J$4=""),"",IF(COUNTIFS(Documentos!$A$2:$A$601,$A38,Documentos!$B$2:$B$601,J$4)=0,"—",IF(SUMPRODUCT(MAX((Documentos!$A$2:$A$601=$A38)*(Documentos!$B$2:$B$601=J$4)*Documentos!$J$2:$J$601))=0,"OK",IF(SUMPRODUCT(MAX((Documentos!$A$2:$A$601=$A38)*(Documentos!$B$2:$B$601=J$4)*Documentos!$J$2:$J$601))&lt;TODAY(),"CAD",IF(SUMPRODUCT(MAX((Documentos!$A$2:$A$601=$A38)*(Documentos!$B$2:$B$601=J$4)*Documentos!$J$2:$J$601))-TODAY()&lt;=Configuración!$B$2,(SUMPRODUCT(MAX((Documentos!$A$2:$A$601=$A38)*(Documentos!$B$2:$B$601=J$4)*Documentos!$J$2:$J$601))-TODAY())&amp;" d","OK")))))</f>
        <v/>
      </c>
      <c r="K38" s="12" t="str">
        <f ca="1">IF(OR($A38="",K$4=""),"",IF(COUNTIFS(Documentos!$A$2:$A$601,$A38,Documentos!$B$2:$B$601,K$4)=0,"—",IF(SUMPRODUCT(MAX((Documentos!$A$2:$A$601=$A38)*(Documentos!$B$2:$B$601=K$4)*Documentos!$J$2:$J$601))=0,"OK",IF(SUMPRODUCT(MAX((Documentos!$A$2:$A$601=$A38)*(Documentos!$B$2:$B$601=K$4)*Documentos!$J$2:$J$601))&lt;TODAY(),"CAD",IF(SUMPRODUCT(MAX((Documentos!$A$2:$A$601=$A38)*(Documentos!$B$2:$B$601=K$4)*Documentos!$J$2:$J$601))-TODAY()&lt;=Configuración!$B$2,(SUMPRODUCT(MAX((Documentos!$A$2:$A$601=$A38)*(Documentos!$B$2:$B$601=K$4)*Documentos!$J$2:$J$601))-TODAY())&amp;" d","OK")))))</f>
        <v/>
      </c>
    </row>
    <row r="39" spans="1:11" x14ac:dyDescent="0.3">
      <c r="A39" s="11" t="str">
        <f>IF(Trabajadores!A36="","",Trabajadores!A36)</f>
        <v/>
      </c>
      <c r="B39" s="12" t="str">
        <f ca="1">IF(OR($A39="",B$4=""),"",IF(COUNTIFS(Documentos!$A$2:$A$601,$A39,Documentos!$B$2:$B$601,B$4)=0,"—",IF(SUMPRODUCT(MAX((Documentos!$A$2:$A$601=$A39)*(Documentos!$B$2:$B$601=B$4)*Documentos!$J$2:$J$601))=0,"OK",IF(SUMPRODUCT(MAX((Documentos!$A$2:$A$601=$A39)*(Documentos!$B$2:$B$601=B$4)*Documentos!$J$2:$J$601))&lt;TODAY(),"CAD",IF(SUMPRODUCT(MAX((Documentos!$A$2:$A$601=$A39)*(Documentos!$B$2:$B$601=B$4)*Documentos!$J$2:$J$601))-TODAY()&lt;=Configuración!$B$2,(SUMPRODUCT(MAX((Documentos!$A$2:$A$601=$A39)*(Documentos!$B$2:$B$601=B$4)*Documentos!$J$2:$J$601))-TODAY())&amp;" d","OK")))))</f>
        <v/>
      </c>
      <c r="C39" s="12" t="str">
        <f ca="1">IF(OR($A39="",C$4=""),"",IF(COUNTIFS(Documentos!$A$2:$A$601,$A39,Documentos!$B$2:$B$601,C$4)=0,"—",IF(SUMPRODUCT(MAX((Documentos!$A$2:$A$601=$A39)*(Documentos!$B$2:$B$601=C$4)*Documentos!$J$2:$J$601))=0,"OK",IF(SUMPRODUCT(MAX((Documentos!$A$2:$A$601=$A39)*(Documentos!$B$2:$B$601=C$4)*Documentos!$J$2:$J$601))&lt;TODAY(),"CAD",IF(SUMPRODUCT(MAX((Documentos!$A$2:$A$601=$A39)*(Documentos!$B$2:$B$601=C$4)*Documentos!$J$2:$J$601))-TODAY()&lt;=Configuración!$B$2,(SUMPRODUCT(MAX((Documentos!$A$2:$A$601=$A39)*(Documentos!$B$2:$B$601=C$4)*Documentos!$J$2:$J$601))-TODAY())&amp;" d","OK")))))</f>
        <v/>
      </c>
      <c r="D39" s="12" t="str">
        <f ca="1">IF(OR($A39="",D$4=""),"",IF(COUNTIFS(Documentos!$A$2:$A$601,$A39,Documentos!$B$2:$B$601,D$4)=0,"—",IF(SUMPRODUCT(MAX((Documentos!$A$2:$A$601=$A39)*(Documentos!$B$2:$B$601=D$4)*Documentos!$J$2:$J$601))=0,"OK",IF(SUMPRODUCT(MAX((Documentos!$A$2:$A$601=$A39)*(Documentos!$B$2:$B$601=D$4)*Documentos!$J$2:$J$601))&lt;TODAY(),"CAD",IF(SUMPRODUCT(MAX((Documentos!$A$2:$A$601=$A39)*(Documentos!$B$2:$B$601=D$4)*Documentos!$J$2:$J$601))-TODAY()&lt;=Configuración!$B$2,(SUMPRODUCT(MAX((Documentos!$A$2:$A$601=$A39)*(Documentos!$B$2:$B$601=D$4)*Documentos!$J$2:$J$601))-TODAY())&amp;" d","OK")))))</f>
        <v/>
      </c>
      <c r="E39" s="12" t="str">
        <f ca="1">IF(OR($A39="",E$4=""),"",IF(COUNTIFS(Documentos!$A$2:$A$601,$A39,Documentos!$B$2:$B$601,E$4)=0,"—",IF(SUMPRODUCT(MAX((Documentos!$A$2:$A$601=$A39)*(Documentos!$B$2:$B$601=E$4)*Documentos!$J$2:$J$601))=0,"OK",IF(SUMPRODUCT(MAX((Documentos!$A$2:$A$601=$A39)*(Documentos!$B$2:$B$601=E$4)*Documentos!$J$2:$J$601))&lt;TODAY(),"CAD",IF(SUMPRODUCT(MAX((Documentos!$A$2:$A$601=$A39)*(Documentos!$B$2:$B$601=E$4)*Documentos!$J$2:$J$601))-TODAY()&lt;=Configuración!$B$2,(SUMPRODUCT(MAX((Documentos!$A$2:$A$601=$A39)*(Documentos!$B$2:$B$601=E$4)*Documentos!$J$2:$J$601))-TODAY())&amp;" d","OK")))))</f>
        <v/>
      </c>
      <c r="F39" s="12" t="str">
        <f ca="1">IF(OR($A39="",F$4=""),"",IF(COUNTIFS(Documentos!$A$2:$A$601,$A39,Documentos!$B$2:$B$601,F$4)=0,"—",IF(SUMPRODUCT(MAX((Documentos!$A$2:$A$601=$A39)*(Documentos!$B$2:$B$601=F$4)*Documentos!$J$2:$J$601))=0,"OK",IF(SUMPRODUCT(MAX((Documentos!$A$2:$A$601=$A39)*(Documentos!$B$2:$B$601=F$4)*Documentos!$J$2:$J$601))&lt;TODAY(),"CAD",IF(SUMPRODUCT(MAX((Documentos!$A$2:$A$601=$A39)*(Documentos!$B$2:$B$601=F$4)*Documentos!$J$2:$J$601))-TODAY()&lt;=Configuración!$B$2,(SUMPRODUCT(MAX((Documentos!$A$2:$A$601=$A39)*(Documentos!$B$2:$B$601=F$4)*Documentos!$J$2:$J$601))-TODAY())&amp;" d","OK")))))</f>
        <v/>
      </c>
      <c r="G39" s="12" t="str">
        <f ca="1">IF(OR($A39="",G$4=""),"",IF(COUNTIFS(Documentos!$A$2:$A$601,$A39,Documentos!$B$2:$B$601,G$4)=0,"—",IF(SUMPRODUCT(MAX((Documentos!$A$2:$A$601=$A39)*(Documentos!$B$2:$B$601=G$4)*Documentos!$J$2:$J$601))=0,"OK",IF(SUMPRODUCT(MAX((Documentos!$A$2:$A$601=$A39)*(Documentos!$B$2:$B$601=G$4)*Documentos!$J$2:$J$601))&lt;TODAY(),"CAD",IF(SUMPRODUCT(MAX((Documentos!$A$2:$A$601=$A39)*(Documentos!$B$2:$B$601=G$4)*Documentos!$J$2:$J$601))-TODAY()&lt;=Configuración!$B$2,(SUMPRODUCT(MAX((Documentos!$A$2:$A$601=$A39)*(Documentos!$B$2:$B$601=G$4)*Documentos!$J$2:$J$601))-TODAY())&amp;" d","OK")))))</f>
        <v/>
      </c>
      <c r="H39" s="12" t="str">
        <f ca="1">IF(OR($A39="",H$4=""),"",IF(COUNTIFS(Documentos!$A$2:$A$601,$A39,Documentos!$B$2:$B$601,H$4)=0,"—",IF(SUMPRODUCT(MAX((Documentos!$A$2:$A$601=$A39)*(Documentos!$B$2:$B$601=H$4)*Documentos!$J$2:$J$601))=0,"OK",IF(SUMPRODUCT(MAX((Documentos!$A$2:$A$601=$A39)*(Documentos!$B$2:$B$601=H$4)*Documentos!$J$2:$J$601))&lt;TODAY(),"CAD",IF(SUMPRODUCT(MAX((Documentos!$A$2:$A$601=$A39)*(Documentos!$B$2:$B$601=H$4)*Documentos!$J$2:$J$601))-TODAY()&lt;=Configuración!$B$2,(SUMPRODUCT(MAX((Documentos!$A$2:$A$601=$A39)*(Documentos!$B$2:$B$601=H$4)*Documentos!$J$2:$J$601))-TODAY())&amp;" d","OK")))))</f>
        <v/>
      </c>
      <c r="I39" s="12" t="str">
        <f ca="1">IF(OR($A39="",I$4=""),"",IF(COUNTIFS(Documentos!$A$2:$A$601,$A39,Documentos!$B$2:$B$601,I$4)=0,"—",IF(SUMPRODUCT(MAX((Documentos!$A$2:$A$601=$A39)*(Documentos!$B$2:$B$601=I$4)*Documentos!$J$2:$J$601))=0,"OK",IF(SUMPRODUCT(MAX((Documentos!$A$2:$A$601=$A39)*(Documentos!$B$2:$B$601=I$4)*Documentos!$J$2:$J$601))&lt;TODAY(),"CAD",IF(SUMPRODUCT(MAX((Documentos!$A$2:$A$601=$A39)*(Documentos!$B$2:$B$601=I$4)*Documentos!$J$2:$J$601))-TODAY()&lt;=Configuración!$B$2,(SUMPRODUCT(MAX((Documentos!$A$2:$A$601=$A39)*(Documentos!$B$2:$B$601=I$4)*Documentos!$J$2:$J$601))-TODAY())&amp;" d","OK")))))</f>
        <v/>
      </c>
      <c r="J39" s="12" t="str">
        <f ca="1">IF(OR($A39="",J$4=""),"",IF(COUNTIFS(Documentos!$A$2:$A$601,$A39,Documentos!$B$2:$B$601,J$4)=0,"—",IF(SUMPRODUCT(MAX((Documentos!$A$2:$A$601=$A39)*(Documentos!$B$2:$B$601=J$4)*Documentos!$J$2:$J$601))=0,"OK",IF(SUMPRODUCT(MAX((Documentos!$A$2:$A$601=$A39)*(Documentos!$B$2:$B$601=J$4)*Documentos!$J$2:$J$601))&lt;TODAY(),"CAD",IF(SUMPRODUCT(MAX((Documentos!$A$2:$A$601=$A39)*(Documentos!$B$2:$B$601=J$4)*Documentos!$J$2:$J$601))-TODAY()&lt;=Configuración!$B$2,(SUMPRODUCT(MAX((Documentos!$A$2:$A$601=$A39)*(Documentos!$B$2:$B$601=J$4)*Documentos!$J$2:$J$601))-TODAY())&amp;" d","OK")))))</f>
        <v/>
      </c>
      <c r="K39" s="12" t="str">
        <f ca="1">IF(OR($A39="",K$4=""),"",IF(COUNTIFS(Documentos!$A$2:$A$601,$A39,Documentos!$B$2:$B$601,K$4)=0,"—",IF(SUMPRODUCT(MAX((Documentos!$A$2:$A$601=$A39)*(Documentos!$B$2:$B$601=K$4)*Documentos!$J$2:$J$601))=0,"OK",IF(SUMPRODUCT(MAX((Documentos!$A$2:$A$601=$A39)*(Documentos!$B$2:$B$601=K$4)*Documentos!$J$2:$J$601))&lt;TODAY(),"CAD",IF(SUMPRODUCT(MAX((Documentos!$A$2:$A$601=$A39)*(Documentos!$B$2:$B$601=K$4)*Documentos!$J$2:$J$601))-TODAY()&lt;=Configuración!$B$2,(SUMPRODUCT(MAX((Documentos!$A$2:$A$601=$A39)*(Documentos!$B$2:$B$601=K$4)*Documentos!$J$2:$J$601))-TODAY())&amp;" d","OK")))))</f>
        <v/>
      </c>
    </row>
    <row r="40" spans="1:11" x14ac:dyDescent="0.3">
      <c r="A40" s="11" t="str">
        <f>IF(Trabajadores!A37="","",Trabajadores!A37)</f>
        <v/>
      </c>
      <c r="B40" s="12" t="str">
        <f ca="1">IF(OR($A40="",B$4=""),"",IF(COUNTIFS(Documentos!$A$2:$A$601,$A40,Documentos!$B$2:$B$601,B$4)=0,"—",IF(SUMPRODUCT(MAX((Documentos!$A$2:$A$601=$A40)*(Documentos!$B$2:$B$601=B$4)*Documentos!$J$2:$J$601))=0,"OK",IF(SUMPRODUCT(MAX((Documentos!$A$2:$A$601=$A40)*(Documentos!$B$2:$B$601=B$4)*Documentos!$J$2:$J$601))&lt;TODAY(),"CAD",IF(SUMPRODUCT(MAX((Documentos!$A$2:$A$601=$A40)*(Documentos!$B$2:$B$601=B$4)*Documentos!$J$2:$J$601))-TODAY()&lt;=Configuración!$B$2,(SUMPRODUCT(MAX((Documentos!$A$2:$A$601=$A40)*(Documentos!$B$2:$B$601=B$4)*Documentos!$J$2:$J$601))-TODAY())&amp;" d","OK")))))</f>
        <v/>
      </c>
      <c r="C40" s="12" t="str">
        <f ca="1">IF(OR($A40="",C$4=""),"",IF(COUNTIFS(Documentos!$A$2:$A$601,$A40,Documentos!$B$2:$B$601,C$4)=0,"—",IF(SUMPRODUCT(MAX((Documentos!$A$2:$A$601=$A40)*(Documentos!$B$2:$B$601=C$4)*Documentos!$J$2:$J$601))=0,"OK",IF(SUMPRODUCT(MAX((Documentos!$A$2:$A$601=$A40)*(Documentos!$B$2:$B$601=C$4)*Documentos!$J$2:$J$601))&lt;TODAY(),"CAD",IF(SUMPRODUCT(MAX((Documentos!$A$2:$A$601=$A40)*(Documentos!$B$2:$B$601=C$4)*Documentos!$J$2:$J$601))-TODAY()&lt;=Configuración!$B$2,(SUMPRODUCT(MAX((Documentos!$A$2:$A$601=$A40)*(Documentos!$B$2:$B$601=C$4)*Documentos!$J$2:$J$601))-TODAY())&amp;" d","OK")))))</f>
        <v/>
      </c>
      <c r="D40" s="12" t="str">
        <f ca="1">IF(OR($A40="",D$4=""),"",IF(COUNTIFS(Documentos!$A$2:$A$601,$A40,Documentos!$B$2:$B$601,D$4)=0,"—",IF(SUMPRODUCT(MAX((Documentos!$A$2:$A$601=$A40)*(Documentos!$B$2:$B$601=D$4)*Documentos!$J$2:$J$601))=0,"OK",IF(SUMPRODUCT(MAX((Documentos!$A$2:$A$601=$A40)*(Documentos!$B$2:$B$601=D$4)*Documentos!$J$2:$J$601))&lt;TODAY(),"CAD",IF(SUMPRODUCT(MAX((Documentos!$A$2:$A$601=$A40)*(Documentos!$B$2:$B$601=D$4)*Documentos!$J$2:$J$601))-TODAY()&lt;=Configuración!$B$2,(SUMPRODUCT(MAX((Documentos!$A$2:$A$601=$A40)*(Documentos!$B$2:$B$601=D$4)*Documentos!$J$2:$J$601))-TODAY())&amp;" d","OK")))))</f>
        <v/>
      </c>
      <c r="E40" s="12" t="str">
        <f ca="1">IF(OR($A40="",E$4=""),"",IF(COUNTIFS(Documentos!$A$2:$A$601,$A40,Documentos!$B$2:$B$601,E$4)=0,"—",IF(SUMPRODUCT(MAX((Documentos!$A$2:$A$601=$A40)*(Documentos!$B$2:$B$601=E$4)*Documentos!$J$2:$J$601))=0,"OK",IF(SUMPRODUCT(MAX((Documentos!$A$2:$A$601=$A40)*(Documentos!$B$2:$B$601=E$4)*Documentos!$J$2:$J$601))&lt;TODAY(),"CAD",IF(SUMPRODUCT(MAX((Documentos!$A$2:$A$601=$A40)*(Documentos!$B$2:$B$601=E$4)*Documentos!$J$2:$J$601))-TODAY()&lt;=Configuración!$B$2,(SUMPRODUCT(MAX((Documentos!$A$2:$A$601=$A40)*(Documentos!$B$2:$B$601=E$4)*Documentos!$J$2:$J$601))-TODAY())&amp;" d","OK")))))</f>
        <v/>
      </c>
      <c r="F40" s="12" t="str">
        <f ca="1">IF(OR($A40="",F$4=""),"",IF(COUNTIFS(Documentos!$A$2:$A$601,$A40,Documentos!$B$2:$B$601,F$4)=0,"—",IF(SUMPRODUCT(MAX((Documentos!$A$2:$A$601=$A40)*(Documentos!$B$2:$B$601=F$4)*Documentos!$J$2:$J$601))=0,"OK",IF(SUMPRODUCT(MAX((Documentos!$A$2:$A$601=$A40)*(Documentos!$B$2:$B$601=F$4)*Documentos!$J$2:$J$601))&lt;TODAY(),"CAD",IF(SUMPRODUCT(MAX((Documentos!$A$2:$A$601=$A40)*(Documentos!$B$2:$B$601=F$4)*Documentos!$J$2:$J$601))-TODAY()&lt;=Configuración!$B$2,(SUMPRODUCT(MAX((Documentos!$A$2:$A$601=$A40)*(Documentos!$B$2:$B$601=F$4)*Documentos!$J$2:$J$601))-TODAY())&amp;" d","OK")))))</f>
        <v/>
      </c>
      <c r="G40" s="12" t="str">
        <f ca="1">IF(OR($A40="",G$4=""),"",IF(COUNTIFS(Documentos!$A$2:$A$601,$A40,Documentos!$B$2:$B$601,G$4)=0,"—",IF(SUMPRODUCT(MAX((Documentos!$A$2:$A$601=$A40)*(Documentos!$B$2:$B$601=G$4)*Documentos!$J$2:$J$601))=0,"OK",IF(SUMPRODUCT(MAX((Documentos!$A$2:$A$601=$A40)*(Documentos!$B$2:$B$601=G$4)*Documentos!$J$2:$J$601))&lt;TODAY(),"CAD",IF(SUMPRODUCT(MAX((Documentos!$A$2:$A$601=$A40)*(Documentos!$B$2:$B$601=G$4)*Documentos!$J$2:$J$601))-TODAY()&lt;=Configuración!$B$2,(SUMPRODUCT(MAX((Documentos!$A$2:$A$601=$A40)*(Documentos!$B$2:$B$601=G$4)*Documentos!$J$2:$J$601))-TODAY())&amp;" d","OK")))))</f>
        <v/>
      </c>
      <c r="H40" s="12" t="str">
        <f ca="1">IF(OR($A40="",H$4=""),"",IF(COUNTIFS(Documentos!$A$2:$A$601,$A40,Documentos!$B$2:$B$601,H$4)=0,"—",IF(SUMPRODUCT(MAX((Documentos!$A$2:$A$601=$A40)*(Documentos!$B$2:$B$601=H$4)*Documentos!$J$2:$J$601))=0,"OK",IF(SUMPRODUCT(MAX((Documentos!$A$2:$A$601=$A40)*(Documentos!$B$2:$B$601=H$4)*Documentos!$J$2:$J$601))&lt;TODAY(),"CAD",IF(SUMPRODUCT(MAX((Documentos!$A$2:$A$601=$A40)*(Documentos!$B$2:$B$601=H$4)*Documentos!$J$2:$J$601))-TODAY()&lt;=Configuración!$B$2,(SUMPRODUCT(MAX((Documentos!$A$2:$A$601=$A40)*(Documentos!$B$2:$B$601=H$4)*Documentos!$J$2:$J$601))-TODAY())&amp;" d","OK")))))</f>
        <v/>
      </c>
      <c r="I40" s="12" t="str">
        <f ca="1">IF(OR($A40="",I$4=""),"",IF(COUNTIFS(Documentos!$A$2:$A$601,$A40,Documentos!$B$2:$B$601,I$4)=0,"—",IF(SUMPRODUCT(MAX((Documentos!$A$2:$A$601=$A40)*(Documentos!$B$2:$B$601=I$4)*Documentos!$J$2:$J$601))=0,"OK",IF(SUMPRODUCT(MAX((Documentos!$A$2:$A$601=$A40)*(Documentos!$B$2:$B$601=I$4)*Documentos!$J$2:$J$601))&lt;TODAY(),"CAD",IF(SUMPRODUCT(MAX((Documentos!$A$2:$A$601=$A40)*(Documentos!$B$2:$B$601=I$4)*Documentos!$J$2:$J$601))-TODAY()&lt;=Configuración!$B$2,(SUMPRODUCT(MAX((Documentos!$A$2:$A$601=$A40)*(Documentos!$B$2:$B$601=I$4)*Documentos!$J$2:$J$601))-TODAY())&amp;" d","OK")))))</f>
        <v/>
      </c>
      <c r="J40" s="12" t="str">
        <f ca="1">IF(OR($A40="",J$4=""),"",IF(COUNTIFS(Documentos!$A$2:$A$601,$A40,Documentos!$B$2:$B$601,J$4)=0,"—",IF(SUMPRODUCT(MAX((Documentos!$A$2:$A$601=$A40)*(Documentos!$B$2:$B$601=J$4)*Documentos!$J$2:$J$601))=0,"OK",IF(SUMPRODUCT(MAX((Documentos!$A$2:$A$601=$A40)*(Documentos!$B$2:$B$601=J$4)*Documentos!$J$2:$J$601))&lt;TODAY(),"CAD",IF(SUMPRODUCT(MAX((Documentos!$A$2:$A$601=$A40)*(Documentos!$B$2:$B$601=J$4)*Documentos!$J$2:$J$601))-TODAY()&lt;=Configuración!$B$2,(SUMPRODUCT(MAX((Documentos!$A$2:$A$601=$A40)*(Documentos!$B$2:$B$601=J$4)*Documentos!$J$2:$J$601))-TODAY())&amp;" d","OK")))))</f>
        <v/>
      </c>
      <c r="K40" s="12" t="str">
        <f ca="1">IF(OR($A40="",K$4=""),"",IF(COUNTIFS(Documentos!$A$2:$A$601,$A40,Documentos!$B$2:$B$601,K$4)=0,"—",IF(SUMPRODUCT(MAX((Documentos!$A$2:$A$601=$A40)*(Documentos!$B$2:$B$601=K$4)*Documentos!$J$2:$J$601))=0,"OK",IF(SUMPRODUCT(MAX((Documentos!$A$2:$A$601=$A40)*(Documentos!$B$2:$B$601=K$4)*Documentos!$J$2:$J$601))&lt;TODAY(),"CAD",IF(SUMPRODUCT(MAX((Documentos!$A$2:$A$601=$A40)*(Documentos!$B$2:$B$601=K$4)*Documentos!$J$2:$J$601))-TODAY()&lt;=Configuración!$B$2,(SUMPRODUCT(MAX((Documentos!$A$2:$A$601=$A40)*(Documentos!$B$2:$B$601=K$4)*Documentos!$J$2:$J$601))-TODAY())&amp;" d","OK")))))</f>
        <v/>
      </c>
    </row>
    <row r="41" spans="1:11" x14ac:dyDescent="0.3">
      <c r="A41" s="11" t="str">
        <f>IF(Trabajadores!A38="","",Trabajadores!A38)</f>
        <v/>
      </c>
      <c r="B41" s="12" t="str">
        <f ca="1">IF(OR($A41="",B$4=""),"",IF(COUNTIFS(Documentos!$A$2:$A$601,$A41,Documentos!$B$2:$B$601,B$4)=0,"—",IF(SUMPRODUCT(MAX((Documentos!$A$2:$A$601=$A41)*(Documentos!$B$2:$B$601=B$4)*Documentos!$J$2:$J$601))=0,"OK",IF(SUMPRODUCT(MAX((Documentos!$A$2:$A$601=$A41)*(Documentos!$B$2:$B$601=B$4)*Documentos!$J$2:$J$601))&lt;TODAY(),"CAD",IF(SUMPRODUCT(MAX((Documentos!$A$2:$A$601=$A41)*(Documentos!$B$2:$B$601=B$4)*Documentos!$J$2:$J$601))-TODAY()&lt;=Configuración!$B$2,(SUMPRODUCT(MAX((Documentos!$A$2:$A$601=$A41)*(Documentos!$B$2:$B$601=B$4)*Documentos!$J$2:$J$601))-TODAY())&amp;" d","OK")))))</f>
        <v/>
      </c>
      <c r="C41" s="12" t="str">
        <f ca="1">IF(OR($A41="",C$4=""),"",IF(COUNTIFS(Documentos!$A$2:$A$601,$A41,Documentos!$B$2:$B$601,C$4)=0,"—",IF(SUMPRODUCT(MAX((Documentos!$A$2:$A$601=$A41)*(Documentos!$B$2:$B$601=C$4)*Documentos!$J$2:$J$601))=0,"OK",IF(SUMPRODUCT(MAX((Documentos!$A$2:$A$601=$A41)*(Documentos!$B$2:$B$601=C$4)*Documentos!$J$2:$J$601))&lt;TODAY(),"CAD",IF(SUMPRODUCT(MAX((Documentos!$A$2:$A$601=$A41)*(Documentos!$B$2:$B$601=C$4)*Documentos!$J$2:$J$601))-TODAY()&lt;=Configuración!$B$2,(SUMPRODUCT(MAX((Documentos!$A$2:$A$601=$A41)*(Documentos!$B$2:$B$601=C$4)*Documentos!$J$2:$J$601))-TODAY())&amp;" d","OK")))))</f>
        <v/>
      </c>
      <c r="D41" s="12" t="str">
        <f ca="1">IF(OR($A41="",D$4=""),"",IF(COUNTIFS(Documentos!$A$2:$A$601,$A41,Documentos!$B$2:$B$601,D$4)=0,"—",IF(SUMPRODUCT(MAX((Documentos!$A$2:$A$601=$A41)*(Documentos!$B$2:$B$601=D$4)*Documentos!$J$2:$J$601))=0,"OK",IF(SUMPRODUCT(MAX((Documentos!$A$2:$A$601=$A41)*(Documentos!$B$2:$B$601=D$4)*Documentos!$J$2:$J$601))&lt;TODAY(),"CAD",IF(SUMPRODUCT(MAX((Documentos!$A$2:$A$601=$A41)*(Documentos!$B$2:$B$601=D$4)*Documentos!$J$2:$J$601))-TODAY()&lt;=Configuración!$B$2,(SUMPRODUCT(MAX((Documentos!$A$2:$A$601=$A41)*(Documentos!$B$2:$B$601=D$4)*Documentos!$J$2:$J$601))-TODAY())&amp;" d","OK")))))</f>
        <v/>
      </c>
      <c r="E41" s="12" t="str">
        <f ca="1">IF(OR($A41="",E$4=""),"",IF(COUNTIFS(Documentos!$A$2:$A$601,$A41,Documentos!$B$2:$B$601,E$4)=0,"—",IF(SUMPRODUCT(MAX((Documentos!$A$2:$A$601=$A41)*(Documentos!$B$2:$B$601=E$4)*Documentos!$J$2:$J$601))=0,"OK",IF(SUMPRODUCT(MAX((Documentos!$A$2:$A$601=$A41)*(Documentos!$B$2:$B$601=E$4)*Documentos!$J$2:$J$601))&lt;TODAY(),"CAD",IF(SUMPRODUCT(MAX((Documentos!$A$2:$A$601=$A41)*(Documentos!$B$2:$B$601=E$4)*Documentos!$J$2:$J$601))-TODAY()&lt;=Configuración!$B$2,(SUMPRODUCT(MAX((Documentos!$A$2:$A$601=$A41)*(Documentos!$B$2:$B$601=E$4)*Documentos!$J$2:$J$601))-TODAY())&amp;" d","OK")))))</f>
        <v/>
      </c>
      <c r="F41" s="12" t="str">
        <f ca="1">IF(OR($A41="",F$4=""),"",IF(COUNTIFS(Documentos!$A$2:$A$601,$A41,Documentos!$B$2:$B$601,F$4)=0,"—",IF(SUMPRODUCT(MAX((Documentos!$A$2:$A$601=$A41)*(Documentos!$B$2:$B$601=F$4)*Documentos!$J$2:$J$601))=0,"OK",IF(SUMPRODUCT(MAX((Documentos!$A$2:$A$601=$A41)*(Documentos!$B$2:$B$601=F$4)*Documentos!$J$2:$J$601))&lt;TODAY(),"CAD",IF(SUMPRODUCT(MAX((Documentos!$A$2:$A$601=$A41)*(Documentos!$B$2:$B$601=F$4)*Documentos!$J$2:$J$601))-TODAY()&lt;=Configuración!$B$2,(SUMPRODUCT(MAX((Documentos!$A$2:$A$601=$A41)*(Documentos!$B$2:$B$601=F$4)*Documentos!$J$2:$J$601))-TODAY())&amp;" d","OK")))))</f>
        <v/>
      </c>
      <c r="G41" s="12" t="str">
        <f ca="1">IF(OR($A41="",G$4=""),"",IF(COUNTIFS(Documentos!$A$2:$A$601,$A41,Documentos!$B$2:$B$601,G$4)=0,"—",IF(SUMPRODUCT(MAX((Documentos!$A$2:$A$601=$A41)*(Documentos!$B$2:$B$601=G$4)*Documentos!$J$2:$J$601))=0,"OK",IF(SUMPRODUCT(MAX((Documentos!$A$2:$A$601=$A41)*(Documentos!$B$2:$B$601=G$4)*Documentos!$J$2:$J$601))&lt;TODAY(),"CAD",IF(SUMPRODUCT(MAX((Documentos!$A$2:$A$601=$A41)*(Documentos!$B$2:$B$601=G$4)*Documentos!$J$2:$J$601))-TODAY()&lt;=Configuración!$B$2,(SUMPRODUCT(MAX((Documentos!$A$2:$A$601=$A41)*(Documentos!$B$2:$B$601=G$4)*Documentos!$J$2:$J$601))-TODAY())&amp;" d","OK")))))</f>
        <v/>
      </c>
      <c r="H41" s="12" t="str">
        <f ca="1">IF(OR($A41="",H$4=""),"",IF(COUNTIFS(Documentos!$A$2:$A$601,$A41,Documentos!$B$2:$B$601,H$4)=0,"—",IF(SUMPRODUCT(MAX((Documentos!$A$2:$A$601=$A41)*(Documentos!$B$2:$B$601=H$4)*Documentos!$J$2:$J$601))=0,"OK",IF(SUMPRODUCT(MAX((Documentos!$A$2:$A$601=$A41)*(Documentos!$B$2:$B$601=H$4)*Documentos!$J$2:$J$601))&lt;TODAY(),"CAD",IF(SUMPRODUCT(MAX((Documentos!$A$2:$A$601=$A41)*(Documentos!$B$2:$B$601=H$4)*Documentos!$J$2:$J$601))-TODAY()&lt;=Configuración!$B$2,(SUMPRODUCT(MAX((Documentos!$A$2:$A$601=$A41)*(Documentos!$B$2:$B$601=H$4)*Documentos!$J$2:$J$601))-TODAY())&amp;" d","OK")))))</f>
        <v/>
      </c>
      <c r="I41" s="12" t="str">
        <f ca="1">IF(OR($A41="",I$4=""),"",IF(COUNTIFS(Documentos!$A$2:$A$601,$A41,Documentos!$B$2:$B$601,I$4)=0,"—",IF(SUMPRODUCT(MAX((Documentos!$A$2:$A$601=$A41)*(Documentos!$B$2:$B$601=I$4)*Documentos!$J$2:$J$601))=0,"OK",IF(SUMPRODUCT(MAX((Documentos!$A$2:$A$601=$A41)*(Documentos!$B$2:$B$601=I$4)*Documentos!$J$2:$J$601))&lt;TODAY(),"CAD",IF(SUMPRODUCT(MAX((Documentos!$A$2:$A$601=$A41)*(Documentos!$B$2:$B$601=I$4)*Documentos!$J$2:$J$601))-TODAY()&lt;=Configuración!$B$2,(SUMPRODUCT(MAX((Documentos!$A$2:$A$601=$A41)*(Documentos!$B$2:$B$601=I$4)*Documentos!$J$2:$J$601))-TODAY())&amp;" d","OK")))))</f>
        <v/>
      </c>
      <c r="J41" s="12" t="str">
        <f ca="1">IF(OR($A41="",J$4=""),"",IF(COUNTIFS(Documentos!$A$2:$A$601,$A41,Documentos!$B$2:$B$601,J$4)=0,"—",IF(SUMPRODUCT(MAX((Documentos!$A$2:$A$601=$A41)*(Documentos!$B$2:$B$601=J$4)*Documentos!$J$2:$J$601))=0,"OK",IF(SUMPRODUCT(MAX((Documentos!$A$2:$A$601=$A41)*(Documentos!$B$2:$B$601=J$4)*Documentos!$J$2:$J$601))&lt;TODAY(),"CAD",IF(SUMPRODUCT(MAX((Documentos!$A$2:$A$601=$A41)*(Documentos!$B$2:$B$601=J$4)*Documentos!$J$2:$J$601))-TODAY()&lt;=Configuración!$B$2,(SUMPRODUCT(MAX((Documentos!$A$2:$A$601=$A41)*(Documentos!$B$2:$B$601=J$4)*Documentos!$J$2:$J$601))-TODAY())&amp;" d","OK")))))</f>
        <v/>
      </c>
      <c r="K41" s="12" t="str">
        <f ca="1">IF(OR($A41="",K$4=""),"",IF(COUNTIFS(Documentos!$A$2:$A$601,$A41,Documentos!$B$2:$B$601,K$4)=0,"—",IF(SUMPRODUCT(MAX((Documentos!$A$2:$A$601=$A41)*(Documentos!$B$2:$B$601=K$4)*Documentos!$J$2:$J$601))=0,"OK",IF(SUMPRODUCT(MAX((Documentos!$A$2:$A$601=$A41)*(Documentos!$B$2:$B$601=K$4)*Documentos!$J$2:$J$601))&lt;TODAY(),"CAD",IF(SUMPRODUCT(MAX((Documentos!$A$2:$A$601=$A41)*(Documentos!$B$2:$B$601=K$4)*Documentos!$J$2:$J$601))-TODAY()&lt;=Configuración!$B$2,(SUMPRODUCT(MAX((Documentos!$A$2:$A$601=$A41)*(Documentos!$B$2:$B$601=K$4)*Documentos!$J$2:$J$601))-TODAY())&amp;" d","OK")))))</f>
        <v/>
      </c>
    </row>
    <row r="42" spans="1:11" x14ac:dyDescent="0.3">
      <c r="A42" s="11" t="str">
        <f>IF(Trabajadores!A39="","",Trabajadores!A39)</f>
        <v/>
      </c>
      <c r="B42" s="12" t="str">
        <f ca="1">IF(OR($A42="",B$4=""),"",IF(COUNTIFS(Documentos!$A$2:$A$601,$A42,Documentos!$B$2:$B$601,B$4)=0,"—",IF(SUMPRODUCT(MAX((Documentos!$A$2:$A$601=$A42)*(Documentos!$B$2:$B$601=B$4)*Documentos!$J$2:$J$601))=0,"OK",IF(SUMPRODUCT(MAX((Documentos!$A$2:$A$601=$A42)*(Documentos!$B$2:$B$601=B$4)*Documentos!$J$2:$J$601))&lt;TODAY(),"CAD",IF(SUMPRODUCT(MAX((Documentos!$A$2:$A$601=$A42)*(Documentos!$B$2:$B$601=B$4)*Documentos!$J$2:$J$601))-TODAY()&lt;=Configuración!$B$2,(SUMPRODUCT(MAX((Documentos!$A$2:$A$601=$A42)*(Documentos!$B$2:$B$601=B$4)*Documentos!$J$2:$J$601))-TODAY())&amp;" d","OK")))))</f>
        <v/>
      </c>
      <c r="C42" s="12" t="str">
        <f ca="1">IF(OR($A42="",C$4=""),"",IF(COUNTIFS(Documentos!$A$2:$A$601,$A42,Documentos!$B$2:$B$601,C$4)=0,"—",IF(SUMPRODUCT(MAX((Documentos!$A$2:$A$601=$A42)*(Documentos!$B$2:$B$601=C$4)*Documentos!$J$2:$J$601))=0,"OK",IF(SUMPRODUCT(MAX((Documentos!$A$2:$A$601=$A42)*(Documentos!$B$2:$B$601=C$4)*Documentos!$J$2:$J$601))&lt;TODAY(),"CAD",IF(SUMPRODUCT(MAX((Documentos!$A$2:$A$601=$A42)*(Documentos!$B$2:$B$601=C$4)*Documentos!$J$2:$J$601))-TODAY()&lt;=Configuración!$B$2,(SUMPRODUCT(MAX((Documentos!$A$2:$A$601=$A42)*(Documentos!$B$2:$B$601=C$4)*Documentos!$J$2:$J$601))-TODAY())&amp;" d","OK")))))</f>
        <v/>
      </c>
      <c r="D42" s="12" t="str">
        <f ca="1">IF(OR($A42="",D$4=""),"",IF(COUNTIFS(Documentos!$A$2:$A$601,$A42,Documentos!$B$2:$B$601,D$4)=0,"—",IF(SUMPRODUCT(MAX((Documentos!$A$2:$A$601=$A42)*(Documentos!$B$2:$B$601=D$4)*Documentos!$J$2:$J$601))=0,"OK",IF(SUMPRODUCT(MAX((Documentos!$A$2:$A$601=$A42)*(Documentos!$B$2:$B$601=D$4)*Documentos!$J$2:$J$601))&lt;TODAY(),"CAD",IF(SUMPRODUCT(MAX((Documentos!$A$2:$A$601=$A42)*(Documentos!$B$2:$B$601=D$4)*Documentos!$J$2:$J$601))-TODAY()&lt;=Configuración!$B$2,(SUMPRODUCT(MAX((Documentos!$A$2:$A$601=$A42)*(Documentos!$B$2:$B$601=D$4)*Documentos!$J$2:$J$601))-TODAY())&amp;" d","OK")))))</f>
        <v/>
      </c>
      <c r="E42" s="12" t="str">
        <f ca="1">IF(OR($A42="",E$4=""),"",IF(COUNTIFS(Documentos!$A$2:$A$601,$A42,Documentos!$B$2:$B$601,E$4)=0,"—",IF(SUMPRODUCT(MAX((Documentos!$A$2:$A$601=$A42)*(Documentos!$B$2:$B$601=E$4)*Documentos!$J$2:$J$601))=0,"OK",IF(SUMPRODUCT(MAX((Documentos!$A$2:$A$601=$A42)*(Documentos!$B$2:$B$601=E$4)*Documentos!$J$2:$J$601))&lt;TODAY(),"CAD",IF(SUMPRODUCT(MAX((Documentos!$A$2:$A$601=$A42)*(Documentos!$B$2:$B$601=E$4)*Documentos!$J$2:$J$601))-TODAY()&lt;=Configuración!$B$2,(SUMPRODUCT(MAX((Documentos!$A$2:$A$601=$A42)*(Documentos!$B$2:$B$601=E$4)*Documentos!$J$2:$J$601))-TODAY())&amp;" d","OK")))))</f>
        <v/>
      </c>
      <c r="F42" s="12" t="str">
        <f ca="1">IF(OR($A42="",F$4=""),"",IF(COUNTIFS(Documentos!$A$2:$A$601,$A42,Documentos!$B$2:$B$601,F$4)=0,"—",IF(SUMPRODUCT(MAX((Documentos!$A$2:$A$601=$A42)*(Documentos!$B$2:$B$601=F$4)*Documentos!$J$2:$J$601))=0,"OK",IF(SUMPRODUCT(MAX((Documentos!$A$2:$A$601=$A42)*(Documentos!$B$2:$B$601=F$4)*Documentos!$J$2:$J$601))&lt;TODAY(),"CAD",IF(SUMPRODUCT(MAX((Documentos!$A$2:$A$601=$A42)*(Documentos!$B$2:$B$601=F$4)*Documentos!$J$2:$J$601))-TODAY()&lt;=Configuración!$B$2,(SUMPRODUCT(MAX((Documentos!$A$2:$A$601=$A42)*(Documentos!$B$2:$B$601=F$4)*Documentos!$J$2:$J$601))-TODAY())&amp;" d","OK")))))</f>
        <v/>
      </c>
      <c r="G42" s="12" t="str">
        <f ca="1">IF(OR($A42="",G$4=""),"",IF(COUNTIFS(Documentos!$A$2:$A$601,$A42,Documentos!$B$2:$B$601,G$4)=0,"—",IF(SUMPRODUCT(MAX((Documentos!$A$2:$A$601=$A42)*(Documentos!$B$2:$B$601=G$4)*Documentos!$J$2:$J$601))=0,"OK",IF(SUMPRODUCT(MAX((Documentos!$A$2:$A$601=$A42)*(Documentos!$B$2:$B$601=G$4)*Documentos!$J$2:$J$601))&lt;TODAY(),"CAD",IF(SUMPRODUCT(MAX((Documentos!$A$2:$A$601=$A42)*(Documentos!$B$2:$B$601=G$4)*Documentos!$J$2:$J$601))-TODAY()&lt;=Configuración!$B$2,(SUMPRODUCT(MAX((Documentos!$A$2:$A$601=$A42)*(Documentos!$B$2:$B$601=G$4)*Documentos!$J$2:$J$601))-TODAY())&amp;" d","OK")))))</f>
        <v/>
      </c>
      <c r="H42" s="12" t="str">
        <f ca="1">IF(OR($A42="",H$4=""),"",IF(COUNTIFS(Documentos!$A$2:$A$601,$A42,Documentos!$B$2:$B$601,H$4)=0,"—",IF(SUMPRODUCT(MAX((Documentos!$A$2:$A$601=$A42)*(Documentos!$B$2:$B$601=H$4)*Documentos!$J$2:$J$601))=0,"OK",IF(SUMPRODUCT(MAX((Documentos!$A$2:$A$601=$A42)*(Documentos!$B$2:$B$601=H$4)*Documentos!$J$2:$J$601))&lt;TODAY(),"CAD",IF(SUMPRODUCT(MAX((Documentos!$A$2:$A$601=$A42)*(Documentos!$B$2:$B$601=H$4)*Documentos!$J$2:$J$601))-TODAY()&lt;=Configuración!$B$2,(SUMPRODUCT(MAX((Documentos!$A$2:$A$601=$A42)*(Documentos!$B$2:$B$601=H$4)*Documentos!$J$2:$J$601))-TODAY())&amp;" d","OK")))))</f>
        <v/>
      </c>
      <c r="I42" s="12" t="str">
        <f ca="1">IF(OR($A42="",I$4=""),"",IF(COUNTIFS(Documentos!$A$2:$A$601,$A42,Documentos!$B$2:$B$601,I$4)=0,"—",IF(SUMPRODUCT(MAX((Documentos!$A$2:$A$601=$A42)*(Documentos!$B$2:$B$601=I$4)*Documentos!$J$2:$J$601))=0,"OK",IF(SUMPRODUCT(MAX((Documentos!$A$2:$A$601=$A42)*(Documentos!$B$2:$B$601=I$4)*Documentos!$J$2:$J$601))&lt;TODAY(),"CAD",IF(SUMPRODUCT(MAX((Documentos!$A$2:$A$601=$A42)*(Documentos!$B$2:$B$601=I$4)*Documentos!$J$2:$J$601))-TODAY()&lt;=Configuración!$B$2,(SUMPRODUCT(MAX((Documentos!$A$2:$A$601=$A42)*(Documentos!$B$2:$B$601=I$4)*Documentos!$J$2:$J$601))-TODAY())&amp;" d","OK")))))</f>
        <v/>
      </c>
      <c r="J42" s="12" t="str">
        <f ca="1">IF(OR($A42="",J$4=""),"",IF(COUNTIFS(Documentos!$A$2:$A$601,$A42,Documentos!$B$2:$B$601,J$4)=0,"—",IF(SUMPRODUCT(MAX((Documentos!$A$2:$A$601=$A42)*(Documentos!$B$2:$B$601=J$4)*Documentos!$J$2:$J$601))=0,"OK",IF(SUMPRODUCT(MAX((Documentos!$A$2:$A$601=$A42)*(Documentos!$B$2:$B$601=J$4)*Documentos!$J$2:$J$601))&lt;TODAY(),"CAD",IF(SUMPRODUCT(MAX((Documentos!$A$2:$A$601=$A42)*(Documentos!$B$2:$B$601=J$4)*Documentos!$J$2:$J$601))-TODAY()&lt;=Configuración!$B$2,(SUMPRODUCT(MAX((Documentos!$A$2:$A$601=$A42)*(Documentos!$B$2:$B$601=J$4)*Documentos!$J$2:$J$601))-TODAY())&amp;" d","OK")))))</f>
        <v/>
      </c>
      <c r="K42" s="12" t="str">
        <f ca="1">IF(OR($A42="",K$4=""),"",IF(COUNTIFS(Documentos!$A$2:$A$601,$A42,Documentos!$B$2:$B$601,K$4)=0,"—",IF(SUMPRODUCT(MAX((Documentos!$A$2:$A$601=$A42)*(Documentos!$B$2:$B$601=K$4)*Documentos!$J$2:$J$601))=0,"OK",IF(SUMPRODUCT(MAX((Documentos!$A$2:$A$601=$A42)*(Documentos!$B$2:$B$601=K$4)*Documentos!$J$2:$J$601))&lt;TODAY(),"CAD",IF(SUMPRODUCT(MAX((Documentos!$A$2:$A$601=$A42)*(Documentos!$B$2:$B$601=K$4)*Documentos!$J$2:$J$601))-TODAY()&lt;=Configuración!$B$2,(SUMPRODUCT(MAX((Documentos!$A$2:$A$601=$A42)*(Documentos!$B$2:$B$601=K$4)*Documentos!$J$2:$J$601))-TODAY())&amp;" d","OK")))))</f>
        <v/>
      </c>
    </row>
    <row r="43" spans="1:11" x14ac:dyDescent="0.3">
      <c r="A43" s="11" t="str">
        <f>IF(Trabajadores!A40="","",Trabajadores!A40)</f>
        <v/>
      </c>
      <c r="B43" s="12" t="str">
        <f ca="1">IF(OR($A43="",B$4=""),"",IF(COUNTIFS(Documentos!$A$2:$A$601,$A43,Documentos!$B$2:$B$601,B$4)=0,"—",IF(SUMPRODUCT(MAX((Documentos!$A$2:$A$601=$A43)*(Documentos!$B$2:$B$601=B$4)*Documentos!$J$2:$J$601))=0,"OK",IF(SUMPRODUCT(MAX((Documentos!$A$2:$A$601=$A43)*(Documentos!$B$2:$B$601=B$4)*Documentos!$J$2:$J$601))&lt;TODAY(),"CAD",IF(SUMPRODUCT(MAX((Documentos!$A$2:$A$601=$A43)*(Documentos!$B$2:$B$601=B$4)*Documentos!$J$2:$J$601))-TODAY()&lt;=Configuración!$B$2,(SUMPRODUCT(MAX((Documentos!$A$2:$A$601=$A43)*(Documentos!$B$2:$B$601=B$4)*Documentos!$J$2:$J$601))-TODAY())&amp;" d","OK")))))</f>
        <v/>
      </c>
      <c r="C43" s="12" t="str">
        <f ca="1">IF(OR($A43="",C$4=""),"",IF(COUNTIFS(Documentos!$A$2:$A$601,$A43,Documentos!$B$2:$B$601,C$4)=0,"—",IF(SUMPRODUCT(MAX((Documentos!$A$2:$A$601=$A43)*(Documentos!$B$2:$B$601=C$4)*Documentos!$J$2:$J$601))=0,"OK",IF(SUMPRODUCT(MAX((Documentos!$A$2:$A$601=$A43)*(Documentos!$B$2:$B$601=C$4)*Documentos!$J$2:$J$601))&lt;TODAY(),"CAD",IF(SUMPRODUCT(MAX((Documentos!$A$2:$A$601=$A43)*(Documentos!$B$2:$B$601=C$4)*Documentos!$J$2:$J$601))-TODAY()&lt;=Configuración!$B$2,(SUMPRODUCT(MAX((Documentos!$A$2:$A$601=$A43)*(Documentos!$B$2:$B$601=C$4)*Documentos!$J$2:$J$601))-TODAY())&amp;" d","OK")))))</f>
        <v/>
      </c>
      <c r="D43" s="12" t="str">
        <f ca="1">IF(OR($A43="",D$4=""),"",IF(COUNTIFS(Documentos!$A$2:$A$601,$A43,Documentos!$B$2:$B$601,D$4)=0,"—",IF(SUMPRODUCT(MAX((Documentos!$A$2:$A$601=$A43)*(Documentos!$B$2:$B$601=D$4)*Documentos!$J$2:$J$601))=0,"OK",IF(SUMPRODUCT(MAX((Documentos!$A$2:$A$601=$A43)*(Documentos!$B$2:$B$601=D$4)*Documentos!$J$2:$J$601))&lt;TODAY(),"CAD",IF(SUMPRODUCT(MAX((Documentos!$A$2:$A$601=$A43)*(Documentos!$B$2:$B$601=D$4)*Documentos!$J$2:$J$601))-TODAY()&lt;=Configuración!$B$2,(SUMPRODUCT(MAX((Documentos!$A$2:$A$601=$A43)*(Documentos!$B$2:$B$601=D$4)*Documentos!$J$2:$J$601))-TODAY())&amp;" d","OK")))))</f>
        <v/>
      </c>
      <c r="E43" s="12" t="str">
        <f ca="1">IF(OR($A43="",E$4=""),"",IF(COUNTIFS(Documentos!$A$2:$A$601,$A43,Documentos!$B$2:$B$601,E$4)=0,"—",IF(SUMPRODUCT(MAX((Documentos!$A$2:$A$601=$A43)*(Documentos!$B$2:$B$601=E$4)*Documentos!$J$2:$J$601))=0,"OK",IF(SUMPRODUCT(MAX((Documentos!$A$2:$A$601=$A43)*(Documentos!$B$2:$B$601=E$4)*Documentos!$J$2:$J$601))&lt;TODAY(),"CAD",IF(SUMPRODUCT(MAX((Documentos!$A$2:$A$601=$A43)*(Documentos!$B$2:$B$601=E$4)*Documentos!$J$2:$J$601))-TODAY()&lt;=Configuración!$B$2,(SUMPRODUCT(MAX((Documentos!$A$2:$A$601=$A43)*(Documentos!$B$2:$B$601=E$4)*Documentos!$J$2:$J$601))-TODAY())&amp;" d","OK")))))</f>
        <v/>
      </c>
      <c r="F43" s="12" t="str">
        <f ca="1">IF(OR($A43="",F$4=""),"",IF(COUNTIFS(Documentos!$A$2:$A$601,$A43,Documentos!$B$2:$B$601,F$4)=0,"—",IF(SUMPRODUCT(MAX((Documentos!$A$2:$A$601=$A43)*(Documentos!$B$2:$B$601=F$4)*Documentos!$J$2:$J$601))=0,"OK",IF(SUMPRODUCT(MAX((Documentos!$A$2:$A$601=$A43)*(Documentos!$B$2:$B$601=F$4)*Documentos!$J$2:$J$601))&lt;TODAY(),"CAD",IF(SUMPRODUCT(MAX((Documentos!$A$2:$A$601=$A43)*(Documentos!$B$2:$B$601=F$4)*Documentos!$J$2:$J$601))-TODAY()&lt;=Configuración!$B$2,(SUMPRODUCT(MAX((Documentos!$A$2:$A$601=$A43)*(Documentos!$B$2:$B$601=F$4)*Documentos!$J$2:$J$601))-TODAY())&amp;" d","OK")))))</f>
        <v/>
      </c>
      <c r="G43" s="12" t="str">
        <f ca="1">IF(OR($A43="",G$4=""),"",IF(COUNTIFS(Documentos!$A$2:$A$601,$A43,Documentos!$B$2:$B$601,G$4)=0,"—",IF(SUMPRODUCT(MAX((Documentos!$A$2:$A$601=$A43)*(Documentos!$B$2:$B$601=G$4)*Documentos!$J$2:$J$601))=0,"OK",IF(SUMPRODUCT(MAX((Documentos!$A$2:$A$601=$A43)*(Documentos!$B$2:$B$601=G$4)*Documentos!$J$2:$J$601))&lt;TODAY(),"CAD",IF(SUMPRODUCT(MAX((Documentos!$A$2:$A$601=$A43)*(Documentos!$B$2:$B$601=G$4)*Documentos!$J$2:$J$601))-TODAY()&lt;=Configuración!$B$2,(SUMPRODUCT(MAX((Documentos!$A$2:$A$601=$A43)*(Documentos!$B$2:$B$601=G$4)*Documentos!$J$2:$J$601))-TODAY())&amp;" d","OK")))))</f>
        <v/>
      </c>
      <c r="H43" s="12" t="str">
        <f ca="1">IF(OR($A43="",H$4=""),"",IF(COUNTIFS(Documentos!$A$2:$A$601,$A43,Documentos!$B$2:$B$601,H$4)=0,"—",IF(SUMPRODUCT(MAX((Documentos!$A$2:$A$601=$A43)*(Documentos!$B$2:$B$601=H$4)*Documentos!$J$2:$J$601))=0,"OK",IF(SUMPRODUCT(MAX((Documentos!$A$2:$A$601=$A43)*(Documentos!$B$2:$B$601=H$4)*Documentos!$J$2:$J$601))&lt;TODAY(),"CAD",IF(SUMPRODUCT(MAX((Documentos!$A$2:$A$601=$A43)*(Documentos!$B$2:$B$601=H$4)*Documentos!$J$2:$J$601))-TODAY()&lt;=Configuración!$B$2,(SUMPRODUCT(MAX((Documentos!$A$2:$A$601=$A43)*(Documentos!$B$2:$B$601=H$4)*Documentos!$J$2:$J$601))-TODAY())&amp;" d","OK")))))</f>
        <v/>
      </c>
      <c r="I43" s="12" t="str">
        <f ca="1">IF(OR($A43="",I$4=""),"",IF(COUNTIFS(Documentos!$A$2:$A$601,$A43,Documentos!$B$2:$B$601,I$4)=0,"—",IF(SUMPRODUCT(MAX((Documentos!$A$2:$A$601=$A43)*(Documentos!$B$2:$B$601=I$4)*Documentos!$J$2:$J$601))=0,"OK",IF(SUMPRODUCT(MAX((Documentos!$A$2:$A$601=$A43)*(Documentos!$B$2:$B$601=I$4)*Documentos!$J$2:$J$601))&lt;TODAY(),"CAD",IF(SUMPRODUCT(MAX((Documentos!$A$2:$A$601=$A43)*(Documentos!$B$2:$B$601=I$4)*Documentos!$J$2:$J$601))-TODAY()&lt;=Configuración!$B$2,(SUMPRODUCT(MAX((Documentos!$A$2:$A$601=$A43)*(Documentos!$B$2:$B$601=I$4)*Documentos!$J$2:$J$601))-TODAY())&amp;" d","OK")))))</f>
        <v/>
      </c>
      <c r="J43" s="12" t="str">
        <f ca="1">IF(OR($A43="",J$4=""),"",IF(COUNTIFS(Documentos!$A$2:$A$601,$A43,Documentos!$B$2:$B$601,J$4)=0,"—",IF(SUMPRODUCT(MAX((Documentos!$A$2:$A$601=$A43)*(Documentos!$B$2:$B$601=J$4)*Documentos!$J$2:$J$601))=0,"OK",IF(SUMPRODUCT(MAX((Documentos!$A$2:$A$601=$A43)*(Documentos!$B$2:$B$601=J$4)*Documentos!$J$2:$J$601))&lt;TODAY(),"CAD",IF(SUMPRODUCT(MAX((Documentos!$A$2:$A$601=$A43)*(Documentos!$B$2:$B$601=J$4)*Documentos!$J$2:$J$601))-TODAY()&lt;=Configuración!$B$2,(SUMPRODUCT(MAX((Documentos!$A$2:$A$601=$A43)*(Documentos!$B$2:$B$601=J$4)*Documentos!$J$2:$J$601))-TODAY())&amp;" d","OK")))))</f>
        <v/>
      </c>
      <c r="K43" s="12" t="str">
        <f ca="1">IF(OR($A43="",K$4=""),"",IF(COUNTIFS(Documentos!$A$2:$A$601,$A43,Documentos!$B$2:$B$601,K$4)=0,"—",IF(SUMPRODUCT(MAX((Documentos!$A$2:$A$601=$A43)*(Documentos!$B$2:$B$601=K$4)*Documentos!$J$2:$J$601))=0,"OK",IF(SUMPRODUCT(MAX((Documentos!$A$2:$A$601=$A43)*(Documentos!$B$2:$B$601=K$4)*Documentos!$J$2:$J$601))&lt;TODAY(),"CAD",IF(SUMPRODUCT(MAX((Documentos!$A$2:$A$601=$A43)*(Documentos!$B$2:$B$601=K$4)*Documentos!$J$2:$J$601))-TODAY()&lt;=Configuración!$B$2,(SUMPRODUCT(MAX((Documentos!$A$2:$A$601=$A43)*(Documentos!$B$2:$B$601=K$4)*Documentos!$J$2:$J$601))-TODAY())&amp;" d","OK")))))</f>
        <v/>
      </c>
    </row>
    <row r="44" spans="1:11" x14ac:dyDescent="0.3">
      <c r="A44" s="11" t="str">
        <f>IF(Trabajadores!A41="","",Trabajadores!A41)</f>
        <v/>
      </c>
      <c r="B44" s="12" t="str">
        <f ca="1">IF(OR($A44="",B$4=""),"",IF(COUNTIFS(Documentos!$A$2:$A$601,$A44,Documentos!$B$2:$B$601,B$4)=0,"—",IF(SUMPRODUCT(MAX((Documentos!$A$2:$A$601=$A44)*(Documentos!$B$2:$B$601=B$4)*Documentos!$J$2:$J$601))=0,"OK",IF(SUMPRODUCT(MAX((Documentos!$A$2:$A$601=$A44)*(Documentos!$B$2:$B$601=B$4)*Documentos!$J$2:$J$601))&lt;TODAY(),"CAD",IF(SUMPRODUCT(MAX((Documentos!$A$2:$A$601=$A44)*(Documentos!$B$2:$B$601=B$4)*Documentos!$J$2:$J$601))-TODAY()&lt;=Configuración!$B$2,(SUMPRODUCT(MAX((Documentos!$A$2:$A$601=$A44)*(Documentos!$B$2:$B$601=B$4)*Documentos!$J$2:$J$601))-TODAY())&amp;" d","OK")))))</f>
        <v/>
      </c>
      <c r="C44" s="12" t="str">
        <f ca="1">IF(OR($A44="",C$4=""),"",IF(COUNTIFS(Documentos!$A$2:$A$601,$A44,Documentos!$B$2:$B$601,C$4)=0,"—",IF(SUMPRODUCT(MAX((Documentos!$A$2:$A$601=$A44)*(Documentos!$B$2:$B$601=C$4)*Documentos!$J$2:$J$601))=0,"OK",IF(SUMPRODUCT(MAX((Documentos!$A$2:$A$601=$A44)*(Documentos!$B$2:$B$601=C$4)*Documentos!$J$2:$J$601))&lt;TODAY(),"CAD",IF(SUMPRODUCT(MAX((Documentos!$A$2:$A$601=$A44)*(Documentos!$B$2:$B$601=C$4)*Documentos!$J$2:$J$601))-TODAY()&lt;=Configuración!$B$2,(SUMPRODUCT(MAX((Documentos!$A$2:$A$601=$A44)*(Documentos!$B$2:$B$601=C$4)*Documentos!$J$2:$J$601))-TODAY())&amp;" d","OK")))))</f>
        <v/>
      </c>
      <c r="D44" s="12" t="str">
        <f ca="1">IF(OR($A44="",D$4=""),"",IF(COUNTIFS(Documentos!$A$2:$A$601,$A44,Documentos!$B$2:$B$601,D$4)=0,"—",IF(SUMPRODUCT(MAX((Documentos!$A$2:$A$601=$A44)*(Documentos!$B$2:$B$601=D$4)*Documentos!$J$2:$J$601))=0,"OK",IF(SUMPRODUCT(MAX((Documentos!$A$2:$A$601=$A44)*(Documentos!$B$2:$B$601=D$4)*Documentos!$J$2:$J$601))&lt;TODAY(),"CAD",IF(SUMPRODUCT(MAX((Documentos!$A$2:$A$601=$A44)*(Documentos!$B$2:$B$601=D$4)*Documentos!$J$2:$J$601))-TODAY()&lt;=Configuración!$B$2,(SUMPRODUCT(MAX((Documentos!$A$2:$A$601=$A44)*(Documentos!$B$2:$B$601=D$4)*Documentos!$J$2:$J$601))-TODAY())&amp;" d","OK")))))</f>
        <v/>
      </c>
      <c r="E44" s="12" t="str">
        <f ca="1">IF(OR($A44="",E$4=""),"",IF(COUNTIFS(Documentos!$A$2:$A$601,$A44,Documentos!$B$2:$B$601,E$4)=0,"—",IF(SUMPRODUCT(MAX((Documentos!$A$2:$A$601=$A44)*(Documentos!$B$2:$B$601=E$4)*Documentos!$J$2:$J$601))=0,"OK",IF(SUMPRODUCT(MAX((Documentos!$A$2:$A$601=$A44)*(Documentos!$B$2:$B$601=E$4)*Documentos!$J$2:$J$601))&lt;TODAY(),"CAD",IF(SUMPRODUCT(MAX((Documentos!$A$2:$A$601=$A44)*(Documentos!$B$2:$B$601=E$4)*Documentos!$J$2:$J$601))-TODAY()&lt;=Configuración!$B$2,(SUMPRODUCT(MAX((Documentos!$A$2:$A$601=$A44)*(Documentos!$B$2:$B$601=E$4)*Documentos!$J$2:$J$601))-TODAY())&amp;" d","OK")))))</f>
        <v/>
      </c>
      <c r="F44" s="12" t="str">
        <f ca="1">IF(OR($A44="",F$4=""),"",IF(COUNTIFS(Documentos!$A$2:$A$601,$A44,Documentos!$B$2:$B$601,F$4)=0,"—",IF(SUMPRODUCT(MAX((Documentos!$A$2:$A$601=$A44)*(Documentos!$B$2:$B$601=F$4)*Documentos!$J$2:$J$601))=0,"OK",IF(SUMPRODUCT(MAX((Documentos!$A$2:$A$601=$A44)*(Documentos!$B$2:$B$601=F$4)*Documentos!$J$2:$J$601))&lt;TODAY(),"CAD",IF(SUMPRODUCT(MAX((Documentos!$A$2:$A$601=$A44)*(Documentos!$B$2:$B$601=F$4)*Documentos!$J$2:$J$601))-TODAY()&lt;=Configuración!$B$2,(SUMPRODUCT(MAX((Documentos!$A$2:$A$601=$A44)*(Documentos!$B$2:$B$601=F$4)*Documentos!$J$2:$J$601))-TODAY())&amp;" d","OK")))))</f>
        <v/>
      </c>
      <c r="G44" s="12" t="str">
        <f ca="1">IF(OR($A44="",G$4=""),"",IF(COUNTIFS(Documentos!$A$2:$A$601,$A44,Documentos!$B$2:$B$601,G$4)=0,"—",IF(SUMPRODUCT(MAX((Documentos!$A$2:$A$601=$A44)*(Documentos!$B$2:$B$601=G$4)*Documentos!$J$2:$J$601))=0,"OK",IF(SUMPRODUCT(MAX((Documentos!$A$2:$A$601=$A44)*(Documentos!$B$2:$B$601=G$4)*Documentos!$J$2:$J$601))&lt;TODAY(),"CAD",IF(SUMPRODUCT(MAX((Documentos!$A$2:$A$601=$A44)*(Documentos!$B$2:$B$601=G$4)*Documentos!$J$2:$J$601))-TODAY()&lt;=Configuración!$B$2,(SUMPRODUCT(MAX((Documentos!$A$2:$A$601=$A44)*(Documentos!$B$2:$B$601=G$4)*Documentos!$J$2:$J$601))-TODAY())&amp;" d","OK")))))</f>
        <v/>
      </c>
      <c r="H44" s="12" t="str">
        <f ca="1">IF(OR($A44="",H$4=""),"",IF(COUNTIFS(Documentos!$A$2:$A$601,$A44,Documentos!$B$2:$B$601,H$4)=0,"—",IF(SUMPRODUCT(MAX((Documentos!$A$2:$A$601=$A44)*(Documentos!$B$2:$B$601=H$4)*Documentos!$J$2:$J$601))=0,"OK",IF(SUMPRODUCT(MAX((Documentos!$A$2:$A$601=$A44)*(Documentos!$B$2:$B$601=H$4)*Documentos!$J$2:$J$601))&lt;TODAY(),"CAD",IF(SUMPRODUCT(MAX((Documentos!$A$2:$A$601=$A44)*(Documentos!$B$2:$B$601=H$4)*Documentos!$J$2:$J$601))-TODAY()&lt;=Configuración!$B$2,(SUMPRODUCT(MAX((Documentos!$A$2:$A$601=$A44)*(Documentos!$B$2:$B$601=H$4)*Documentos!$J$2:$J$601))-TODAY())&amp;" d","OK")))))</f>
        <v/>
      </c>
      <c r="I44" s="12" t="str">
        <f ca="1">IF(OR($A44="",I$4=""),"",IF(COUNTIFS(Documentos!$A$2:$A$601,$A44,Documentos!$B$2:$B$601,I$4)=0,"—",IF(SUMPRODUCT(MAX((Documentos!$A$2:$A$601=$A44)*(Documentos!$B$2:$B$601=I$4)*Documentos!$J$2:$J$601))=0,"OK",IF(SUMPRODUCT(MAX((Documentos!$A$2:$A$601=$A44)*(Documentos!$B$2:$B$601=I$4)*Documentos!$J$2:$J$601))&lt;TODAY(),"CAD",IF(SUMPRODUCT(MAX((Documentos!$A$2:$A$601=$A44)*(Documentos!$B$2:$B$601=I$4)*Documentos!$J$2:$J$601))-TODAY()&lt;=Configuración!$B$2,(SUMPRODUCT(MAX((Documentos!$A$2:$A$601=$A44)*(Documentos!$B$2:$B$601=I$4)*Documentos!$J$2:$J$601))-TODAY())&amp;" d","OK")))))</f>
        <v/>
      </c>
      <c r="J44" s="12" t="str">
        <f ca="1">IF(OR($A44="",J$4=""),"",IF(COUNTIFS(Documentos!$A$2:$A$601,$A44,Documentos!$B$2:$B$601,J$4)=0,"—",IF(SUMPRODUCT(MAX((Documentos!$A$2:$A$601=$A44)*(Documentos!$B$2:$B$601=J$4)*Documentos!$J$2:$J$601))=0,"OK",IF(SUMPRODUCT(MAX((Documentos!$A$2:$A$601=$A44)*(Documentos!$B$2:$B$601=J$4)*Documentos!$J$2:$J$601))&lt;TODAY(),"CAD",IF(SUMPRODUCT(MAX((Documentos!$A$2:$A$601=$A44)*(Documentos!$B$2:$B$601=J$4)*Documentos!$J$2:$J$601))-TODAY()&lt;=Configuración!$B$2,(SUMPRODUCT(MAX((Documentos!$A$2:$A$601=$A44)*(Documentos!$B$2:$B$601=J$4)*Documentos!$J$2:$J$601))-TODAY())&amp;" d","OK")))))</f>
        <v/>
      </c>
      <c r="K44" s="12" t="str">
        <f ca="1">IF(OR($A44="",K$4=""),"",IF(COUNTIFS(Documentos!$A$2:$A$601,$A44,Documentos!$B$2:$B$601,K$4)=0,"—",IF(SUMPRODUCT(MAX((Documentos!$A$2:$A$601=$A44)*(Documentos!$B$2:$B$601=K$4)*Documentos!$J$2:$J$601))=0,"OK",IF(SUMPRODUCT(MAX((Documentos!$A$2:$A$601=$A44)*(Documentos!$B$2:$B$601=K$4)*Documentos!$J$2:$J$601))&lt;TODAY(),"CAD",IF(SUMPRODUCT(MAX((Documentos!$A$2:$A$601=$A44)*(Documentos!$B$2:$B$601=K$4)*Documentos!$J$2:$J$601))-TODAY()&lt;=Configuración!$B$2,(SUMPRODUCT(MAX((Documentos!$A$2:$A$601=$A44)*(Documentos!$B$2:$B$601=K$4)*Documentos!$J$2:$J$601))-TODAY())&amp;" d","OK")))))</f>
        <v/>
      </c>
    </row>
    <row r="45" spans="1:11" x14ac:dyDescent="0.3">
      <c r="A45" s="11" t="str">
        <f>IF(Trabajadores!A42="","",Trabajadores!A42)</f>
        <v/>
      </c>
      <c r="B45" s="12" t="str">
        <f ca="1">IF(OR($A45="",B$4=""),"",IF(COUNTIFS(Documentos!$A$2:$A$601,$A45,Documentos!$B$2:$B$601,B$4)=0,"—",IF(SUMPRODUCT(MAX((Documentos!$A$2:$A$601=$A45)*(Documentos!$B$2:$B$601=B$4)*Documentos!$J$2:$J$601))=0,"OK",IF(SUMPRODUCT(MAX((Documentos!$A$2:$A$601=$A45)*(Documentos!$B$2:$B$601=B$4)*Documentos!$J$2:$J$601))&lt;TODAY(),"CAD",IF(SUMPRODUCT(MAX((Documentos!$A$2:$A$601=$A45)*(Documentos!$B$2:$B$601=B$4)*Documentos!$J$2:$J$601))-TODAY()&lt;=Configuración!$B$2,(SUMPRODUCT(MAX((Documentos!$A$2:$A$601=$A45)*(Documentos!$B$2:$B$601=B$4)*Documentos!$J$2:$J$601))-TODAY())&amp;" d","OK")))))</f>
        <v/>
      </c>
      <c r="C45" s="12" t="str">
        <f ca="1">IF(OR($A45="",C$4=""),"",IF(COUNTIFS(Documentos!$A$2:$A$601,$A45,Documentos!$B$2:$B$601,C$4)=0,"—",IF(SUMPRODUCT(MAX((Documentos!$A$2:$A$601=$A45)*(Documentos!$B$2:$B$601=C$4)*Documentos!$J$2:$J$601))=0,"OK",IF(SUMPRODUCT(MAX((Documentos!$A$2:$A$601=$A45)*(Documentos!$B$2:$B$601=C$4)*Documentos!$J$2:$J$601))&lt;TODAY(),"CAD",IF(SUMPRODUCT(MAX((Documentos!$A$2:$A$601=$A45)*(Documentos!$B$2:$B$601=C$4)*Documentos!$J$2:$J$601))-TODAY()&lt;=Configuración!$B$2,(SUMPRODUCT(MAX((Documentos!$A$2:$A$601=$A45)*(Documentos!$B$2:$B$601=C$4)*Documentos!$J$2:$J$601))-TODAY())&amp;" d","OK")))))</f>
        <v/>
      </c>
      <c r="D45" s="12" t="str">
        <f ca="1">IF(OR($A45="",D$4=""),"",IF(COUNTIFS(Documentos!$A$2:$A$601,$A45,Documentos!$B$2:$B$601,D$4)=0,"—",IF(SUMPRODUCT(MAX((Documentos!$A$2:$A$601=$A45)*(Documentos!$B$2:$B$601=D$4)*Documentos!$J$2:$J$601))=0,"OK",IF(SUMPRODUCT(MAX((Documentos!$A$2:$A$601=$A45)*(Documentos!$B$2:$B$601=D$4)*Documentos!$J$2:$J$601))&lt;TODAY(),"CAD",IF(SUMPRODUCT(MAX((Documentos!$A$2:$A$601=$A45)*(Documentos!$B$2:$B$601=D$4)*Documentos!$J$2:$J$601))-TODAY()&lt;=Configuración!$B$2,(SUMPRODUCT(MAX((Documentos!$A$2:$A$601=$A45)*(Documentos!$B$2:$B$601=D$4)*Documentos!$J$2:$J$601))-TODAY())&amp;" d","OK")))))</f>
        <v/>
      </c>
      <c r="E45" s="12" t="str">
        <f ca="1">IF(OR($A45="",E$4=""),"",IF(COUNTIFS(Documentos!$A$2:$A$601,$A45,Documentos!$B$2:$B$601,E$4)=0,"—",IF(SUMPRODUCT(MAX((Documentos!$A$2:$A$601=$A45)*(Documentos!$B$2:$B$601=E$4)*Documentos!$J$2:$J$601))=0,"OK",IF(SUMPRODUCT(MAX((Documentos!$A$2:$A$601=$A45)*(Documentos!$B$2:$B$601=E$4)*Documentos!$J$2:$J$601))&lt;TODAY(),"CAD",IF(SUMPRODUCT(MAX((Documentos!$A$2:$A$601=$A45)*(Documentos!$B$2:$B$601=E$4)*Documentos!$J$2:$J$601))-TODAY()&lt;=Configuración!$B$2,(SUMPRODUCT(MAX((Documentos!$A$2:$A$601=$A45)*(Documentos!$B$2:$B$601=E$4)*Documentos!$J$2:$J$601))-TODAY())&amp;" d","OK")))))</f>
        <v/>
      </c>
      <c r="F45" s="12" t="str">
        <f ca="1">IF(OR($A45="",F$4=""),"",IF(COUNTIFS(Documentos!$A$2:$A$601,$A45,Documentos!$B$2:$B$601,F$4)=0,"—",IF(SUMPRODUCT(MAX((Documentos!$A$2:$A$601=$A45)*(Documentos!$B$2:$B$601=F$4)*Documentos!$J$2:$J$601))=0,"OK",IF(SUMPRODUCT(MAX((Documentos!$A$2:$A$601=$A45)*(Documentos!$B$2:$B$601=F$4)*Documentos!$J$2:$J$601))&lt;TODAY(),"CAD",IF(SUMPRODUCT(MAX((Documentos!$A$2:$A$601=$A45)*(Documentos!$B$2:$B$601=F$4)*Documentos!$J$2:$J$601))-TODAY()&lt;=Configuración!$B$2,(SUMPRODUCT(MAX((Documentos!$A$2:$A$601=$A45)*(Documentos!$B$2:$B$601=F$4)*Documentos!$J$2:$J$601))-TODAY())&amp;" d","OK")))))</f>
        <v/>
      </c>
      <c r="G45" s="12" t="str">
        <f ca="1">IF(OR($A45="",G$4=""),"",IF(COUNTIFS(Documentos!$A$2:$A$601,$A45,Documentos!$B$2:$B$601,G$4)=0,"—",IF(SUMPRODUCT(MAX((Documentos!$A$2:$A$601=$A45)*(Documentos!$B$2:$B$601=G$4)*Documentos!$J$2:$J$601))=0,"OK",IF(SUMPRODUCT(MAX((Documentos!$A$2:$A$601=$A45)*(Documentos!$B$2:$B$601=G$4)*Documentos!$J$2:$J$601))&lt;TODAY(),"CAD",IF(SUMPRODUCT(MAX((Documentos!$A$2:$A$601=$A45)*(Documentos!$B$2:$B$601=G$4)*Documentos!$J$2:$J$601))-TODAY()&lt;=Configuración!$B$2,(SUMPRODUCT(MAX((Documentos!$A$2:$A$601=$A45)*(Documentos!$B$2:$B$601=G$4)*Documentos!$J$2:$J$601))-TODAY())&amp;" d","OK")))))</f>
        <v/>
      </c>
      <c r="H45" s="12" t="str">
        <f ca="1">IF(OR($A45="",H$4=""),"",IF(COUNTIFS(Documentos!$A$2:$A$601,$A45,Documentos!$B$2:$B$601,H$4)=0,"—",IF(SUMPRODUCT(MAX((Documentos!$A$2:$A$601=$A45)*(Documentos!$B$2:$B$601=H$4)*Documentos!$J$2:$J$601))=0,"OK",IF(SUMPRODUCT(MAX((Documentos!$A$2:$A$601=$A45)*(Documentos!$B$2:$B$601=H$4)*Documentos!$J$2:$J$601))&lt;TODAY(),"CAD",IF(SUMPRODUCT(MAX((Documentos!$A$2:$A$601=$A45)*(Documentos!$B$2:$B$601=H$4)*Documentos!$J$2:$J$601))-TODAY()&lt;=Configuración!$B$2,(SUMPRODUCT(MAX((Documentos!$A$2:$A$601=$A45)*(Documentos!$B$2:$B$601=H$4)*Documentos!$J$2:$J$601))-TODAY())&amp;" d","OK")))))</f>
        <v/>
      </c>
      <c r="I45" s="12" t="str">
        <f ca="1">IF(OR($A45="",I$4=""),"",IF(COUNTIFS(Documentos!$A$2:$A$601,$A45,Documentos!$B$2:$B$601,I$4)=0,"—",IF(SUMPRODUCT(MAX((Documentos!$A$2:$A$601=$A45)*(Documentos!$B$2:$B$601=I$4)*Documentos!$J$2:$J$601))=0,"OK",IF(SUMPRODUCT(MAX((Documentos!$A$2:$A$601=$A45)*(Documentos!$B$2:$B$601=I$4)*Documentos!$J$2:$J$601))&lt;TODAY(),"CAD",IF(SUMPRODUCT(MAX((Documentos!$A$2:$A$601=$A45)*(Documentos!$B$2:$B$601=I$4)*Documentos!$J$2:$J$601))-TODAY()&lt;=Configuración!$B$2,(SUMPRODUCT(MAX((Documentos!$A$2:$A$601=$A45)*(Documentos!$B$2:$B$601=I$4)*Documentos!$J$2:$J$601))-TODAY())&amp;" d","OK")))))</f>
        <v/>
      </c>
      <c r="J45" s="12" t="str">
        <f ca="1">IF(OR($A45="",J$4=""),"",IF(COUNTIFS(Documentos!$A$2:$A$601,$A45,Documentos!$B$2:$B$601,J$4)=0,"—",IF(SUMPRODUCT(MAX((Documentos!$A$2:$A$601=$A45)*(Documentos!$B$2:$B$601=J$4)*Documentos!$J$2:$J$601))=0,"OK",IF(SUMPRODUCT(MAX((Documentos!$A$2:$A$601=$A45)*(Documentos!$B$2:$B$601=J$4)*Documentos!$J$2:$J$601))&lt;TODAY(),"CAD",IF(SUMPRODUCT(MAX((Documentos!$A$2:$A$601=$A45)*(Documentos!$B$2:$B$601=J$4)*Documentos!$J$2:$J$601))-TODAY()&lt;=Configuración!$B$2,(SUMPRODUCT(MAX((Documentos!$A$2:$A$601=$A45)*(Documentos!$B$2:$B$601=J$4)*Documentos!$J$2:$J$601))-TODAY())&amp;" d","OK")))))</f>
        <v/>
      </c>
      <c r="K45" s="12" t="str">
        <f ca="1">IF(OR($A45="",K$4=""),"",IF(COUNTIFS(Documentos!$A$2:$A$601,$A45,Documentos!$B$2:$B$601,K$4)=0,"—",IF(SUMPRODUCT(MAX((Documentos!$A$2:$A$601=$A45)*(Documentos!$B$2:$B$601=K$4)*Documentos!$J$2:$J$601))=0,"OK",IF(SUMPRODUCT(MAX((Documentos!$A$2:$A$601=$A45)*(Documentos!$B$2:$B$601=K$4)*Documentos!$J$2:$J$601))&lt;TODAY(),"CAD",IF(SUMPRODUCT(MAX((Documentos!$A$2:$A$601=$A45)*(Documentos!$B$2:$B$601=K$4)*Documentos!$J$2:$J$601))-TODAY()&lt;=Configuración!$B$2,(SUMPRODUCT(MAX((Documentos!$A$2:$A$601=$A45)*(Documentos!$B$2:$B$601=K$4)*Documentos!$J$2:$J$601))-TODAY())&amp;" d","OK")))))</f>
        <v/>
      </c>
    </row>
    <row r="46" spans="1:11" x14ac:dyDescent="0.3">
      <c r="A46" s="11" t="str">
        <f>IF(Trabajadores!A43="","",Trabajadores!A43)</f>
        <v/>
      </c>
      <c r="B46" s="12" t="str">
        <f ca="1">IF(OR($A46="",B$4=""),"",IF(COUNTIFS(Documentos!$A$2:$A$601,$A46,Documentos!$B$2:$B$601,B$4)=0,"—",IF(SUMPRODUCT(MAX((Documentos!$A$2:$A$601=$A46)*(Documentos!$B$2:$B$601=B$4)*Documentos!$J$2:$J$601))=0,"OK",IF(SUMPRODUCT(MAX((Documentos!$A$2:$A$601=$A46)*(Documentos!$B$2:$B$601=B$4)*Documentos!$J$2:$J$601))&lt;TODAY(),"CAD",IF(SUMPRODUCT(MAX((Documentos!$A$2:$A$601=$A46)*(Documentos!$B$2:$B$601=B$4)*Documentos!$J$2:$J$601))-TODAY()&lt;=Configuración!$B$2,(SUMPRODUCT(MAX((Documentos!$A$2:$A$601=$A46)*(Documentos!$B$2:$B$601=B$4)*Documentos!$J$2:$J$601))-TODAY())&amp;" d","OK")))))</f>
        <v/>
      </c>
      <c r="C46" s="12" t="str">
        <f ca="1">IF(OR($A46="",C$4=""),"",IF(COUNTIFS(Documentos!$A$2:$A$601,$A46,Documentos!$B$2:$B$601,C$4)=0,"—",IF(SUMPRODUCT(MAX((Documentos!$A$2:$A$601=$A46)*(Documentos!$B$2:$B$601=C$4)*Documentos!$J$2:$J$601))=0,"OK",IF(SUMPRODUCT(MAX((Documentos!$A$2:$A$601=$A46)*(Documentos!$B$2:$B$601=C$4)*Documentos!$J$2:$J$601))&lt;TODAY(),"CAD",IF(SUMPRODUCT(MAX((Documentos!$A$2:$A$601=$A46)*(Documentos!$B$2:$B$601=C$4)*Documentos!$J$2:$J$601))-TODAY()&lt;=Configuración!$B$2,(SUMPRODUCT(MAX((Documentos!$A$2:$A$601=$A46)*(Documentos!$B$2:$B$601=C$4)*Documentos!$J$2:$J$601))-TODAY())&amp;" d","OK")))))</f>
        <v/>
      </c>
      <c r="D46" s="12" t="str">
        <f ca="1">IF(OR($A46="",D$4=""),"",IF(COUNTIFS(Documentos!$A$2:$A$601,$A46,Documentos!$B$2:$B$601,D$4)=0,"—",IF(SUMPRODUCT(MAX((Documentos!$A$2:$A$601=$A46)*(Documentos!$B$2:$B$601=D$4)*Documentos!$J$2:$J$601))=0,"OK",IF(SUMPRODUCT(MAX((Documentos!$A$2:$A$601=$A46)*(Documentos!$B$2:$B$601=D$4)*Documentos!$J$2:$J$601))&lt;TODAY(),"CAD",IF(SUMPRODUCT(MAX((Documentos!$A$2:$A$601=$A46)*(Documentos!$B$2:$B$601=D$4)*Documentos!$J$2:$J$601))-TODAY()&lt;=Configuración!$B$2,(SUMPRODUCT(MAX((Documentos!$A$2:$A$601=$A46)*(Documentos!$B$2:$B$601=D$4)*Documentos!$J$2:$J$601))-TODAY())&amp;" d","OK")))))</f>
        <v/>
      </c>
      <c r="E46" s="12" t="str">
        <f ca="1">IF(OR($A46="",E$4=""),"",IF(COUNTIFS(Documentos!$A$2:$A$601,$A46,Documentos!$B$2:$B$601,E$4)=0,"—",IF(SUMPRODUCT(MAX((Documentos!$A$2:$A$601=$A46)*(Documentos!$B$2:$B$601=E$4)*Documentos!$J$2:$J$601))=0,"OK",IF(SUMPRODUCT(MAX((Documentos!$A$2:$A$601=$A46)*(Documentos!$B$2:$B$601=E$4)*Documentos!$J$2:$J$601))&lt;TODAY(),"CAD",IF(SUMPRODUCT(MAX((Documentos!$A$2:$A$601=$A46)*(Documentos!$B$2:$B$601=E$4)*Documentos!$J$2:$J$601))-TODAY()&lt;=Configuración!$B$2,(SUMPRODUCT(MAX((Documentos!$A$2:$A$601=$A46)*(Documentos!$B$2:$B$601=E$4)*Documentos!$J$2:$J$601))-TODAY())&amp;" d","OK")))))</f>
        <v/>
      </c>
      <c r="F46" s="12" t="str">
        <f ca="1">IF(OR($A46="",F$4=""),"",IF(COUNTIFS(Documentos!$A$2:$A$601,$A46,Documentos!$B$2:$B$601,F$4)=0,"—",IF(SUMPRODUCT(MAX((Documentos!$A$2:$A$601=$A46)*(Documentos!$B$2:$B$601=F$4)*Documentos!$J$2:$J$601))=0,"OK",IF(SUMPRODUCT(MAX((Documentos!$A$2:$A$601=$A46)*(Documentos!$B$2:$B$601=F$4)*Documentos!$J$2:$J$601))&lt;TODAY(),"CAD",IF(SUMPRODUCT(MAX((Documentos!$A$2:$A$601=$A46)*(Documentos!$B$2:$B$601=F$4)*Documentos!$J$2:$J$601))-TODAY()&lt;=Configuración!$B$2,(SUMPRODUCT(MAX((Documentos!$A$2:$A$601=$A46)*(Documentos!$B$2:$B$601=F$4)*Documentos!$J$2:$J$601))-TODAY())&amp;" d","OK")))))</f>
        <v/>
      </c>
      <c r="G46" s="12" t="str">
        <f ca="1">IF(OR($A46="",G$4=""),"",IF(COUNTIFS(Documentos!$A$2:$A$601,$A46,Documentos!$B$2:$B$601,G$4)=0,"—",IF(SUMPRODUCT(MAX((Documentos!$A$2:$A$601=$A46)*(Documentos!$B$2:$B$601=G$4)*Documentos!$J$2:$J$601))=0,"OK",IF(SUMPRODUCT(MAX((Documentos!$A$2:$A$601=$A46)*(Documentos!$B$2:$B$601=G$4)*Documentos!$J$2:$J$601))&lt;TODAY(),"CAD",IF(SUMPRODUCT(MAX((Documentos!$A$2:$A$601=$A46)*(Documentos!$B$2:$B$601=G$4)*Documentos!$J$2:$J$601))-TODAY()&lt;=Configuración!$B$2,(SUMPRODUCT(MAX((Documentos!$A$2:$A$601=$A46)*(Documentos!$B$2:$B$601=G$4)*Documentos!$J$2:$J$601))-TODAY())&amp;" d","OK")))))</f>
        <v/>
      </c>
      <c r="H46" s="12" t="str">
        <f ca="1">IF(OR($A46="",H$4=""),"",IF(COUNTIFS(Documentos!$A$2:$A$601,$A46,Documentos!$B$2:$B$601,H$4)=0,"—",IF(SUMPRODUCT(MAX((Documentos!$A$2:$A$601=$A46)*(Documentos!$B$2:$B$601=H$4)*Documentos!$J$2:$J$601))=0,"OK",IF(SUMPRODUCT(MAX((Documentos!$A$2:$A$601=$A46)*(Documentos!$B$2:$B$601=H$4)*Documentos!$J$2:$J$601))&lt;TODAY(),"CAD",IF(SUMPRODUCT(MAX((Documentos!$A$2:$A$601=$A46)*(Documentos!$B$2:$B$601=H$4)*Documentos!$J$2:$J$601))-TODAY()&lt;=Configuración!$B$2,(SUMPRODUCT(MAX((Documentos!$A$2:$A$601=$A46)*(Documentos!$B$2:$B$601=H$4)*Documentos!$J$2:$J$601))-TODAY())&amp;" d","OK")))))</f>
        <v/>
      </c>
      <c r="I46" s="12" t="str">
        <f ca="1">IF(OR($A46="",I$4=""),"",IF(COUNTIFS(Documentos!$A$2:$A$601,$A46,Documentos!$B$2:$B$601,I$4)=0,"—",IF(SUMPRODUCT(MAX((Documentos!$A$2:$A$601=$A46)*(Documentos!$B$2:$B$601=I$4)*Documentos!$J$2:$J$601))=0,"OK",IF(SUMPRODUCT(MAX((Documentos!$A$2:$A$601=$A46)*(Documentos!$B$2:$B$601=I$4)*Documentos!$J$2:$J$601))&lt;TODAY(),"CAD",IF(SUMPRODUCT(MAX((Documentos!$A$2:$A$601=$A46)*(Documentos!$B$2:$B$601=I$4)*Documentos!$J$2:$J$601))-TODAY()&lt;=Configuración!$B$2,(SUMPRODUCT(MAX((Documentos!$A$2:$A$601=$A46)*(Documentos!$B$2:$B$601=I$4)*Documentos!$J$2:$J$601))-TODAY())&amp;" d","OK")))))</f>
        <v/>
      </c>
      <c r="J46" s="12" t="str">
        <f ca="1">IF(OR($A46="",J$4=""),"",IF(COUNTIFS(Documentos!$A$2:$A$601,$A46,Documentos!$B$2:$B$601,J$4)=0,"—",IF(SUMPRODUCT(MAX((Documentos!$A$2:$A$601=$A46)*(Documentos!$B$2:$B$601=J$4)*Documentos!$J$2:$J$601))=0,"OK",IF(SUMPRODUCT(MAX((Documentos!$A$2:$A$601=$A46)*(Documentos!$B$2:$B$601=J$4)*Documentos!$J$2:$J$601))&lt;TODAY(),"CAD",IF(SUMPRODUCT(MAX((Documentos!$A$2:$A$601=$A46)*(Documentos!$B$2:$B$601=J$4)*Documentos!$J$2:$J$601))-TODAY()&lt;=Configuración!$B$2,(SUMPRODUCT(MAX((Documentos!$A$2:$A$601=$A46)*(Documentos!$B$2:$B$601=J$4)*Documentos!$J$2:$J$601))-TODAY())&amp;" d","OK")))))</f>
        <v/>
      </c>
      <c r="K46" s="12" t="str">
        <f ca="1">IF(OR($A46="",K$4=""),"",IF(COUNTIFS(Documentos!$A$2:$A$601,$A46,Documentos!$B$2:$B$601,K$4)=0,"—",IF(SUMPRODUCT(MAX((Documentos!$A$2:$A$601=$A46)*(Documentos!$B$2:$B$601=K$4)*Documentos!$J$2:$J$601))=0,"OK",IF(SUMPRODUCT(MAX((Documentos!$A$2:$A$601=$A46)*(Documentos!$B$2:$B$601=K$4)*Documentos!$J$2:$J$601))&lt;TODAY(),"CAD",IF(SUMPRODUCT(MAX((Documentos!$A$2:$A$601=$A46)*(Documentos!$B$2:$B$601=K$4)*Documentos!$J$2:$J$601))-TODAY()&lt;=Configuración!$B$2,(SUMPRODUCT(MAX((Documentos!$A$2:$A$601=$A46)*(Documentos!$B$2:$B$601=K$4)*Documentos!$J$2:$J$601))-TODAY())&amp;" d","OK")))))</f>
        <v/>
      </c>
    </row>
    <row r="47" spans="1:11" x14ac:dyDescent="0.3">
      <c r="A47" s="11" t="str">
        <f>IF(Trabajadores!A44="","",Trabajadores!A44)</f>
        <v/>
      </c>
      <c r="B47" s="12" t="str">
        <f ca="1">IF(OR($A47="",B$4=""),"",IF(COUNTIFS(Documentos!$A$2:$A$601,$A47,Documentos!$B$2:$B$601,B$4)=0,"—",IF(SUMPRODUCT(MAX((Documentos!$A$2:$A$601=$A47)*(Documentos!$B$2:$B$601=B$4)*Documentos!$J$2:$J$601))=0,"OK",IF(SUMPRODUCT(MAX((Documentos!$A$2:$A$601=$A47)*(Documentos!$B$2:$B$601=B$4)*Documentos!$J$2:$J$601))&lt;TODAY(),"CAD",IF(SUMPRODUCT(MAX((Documentos!$A$2:$A$601=$A47)*(Documentos!$B$2:$B$601=B$4)*Documentos!$J$2:$J$601))-TODAY()&lt;=Configuración!$B$2,(SUMPRODUCT(MAX((Documentos!$A$2:$A$601=$A47)*(Documentos!$B$2:$B$601=B$4)*Documentos!$J$2:$J$601))-TODAY())&amp;" d","OK")))))</f>
        <v/>
      </c>
      <c r="C47" s="12" t="str">
        <f ca="1">IF(OR($A47="",C$4=""),"",IF(COUNTIFS(Documentos!$A$2:$A$601,$A47,Documentos!$B$2:$B$601,C$4)=0,"—",IF(SUMPRODUCT(MAX((Documentos!$A$2:$A$601=$A47)*(Documentos!$B$2:$B$601=C$4)*Documentos!$J$2:$J$601))=0,"OK",IF(SUMPRODUCT(MAX((Documentos!$A$2:$A$601=$A47)*(Documentos!$B$2:$B$601=C$4)*Documentos!$J$2:$J$601))&lt;TODAY(),"CAD",IF(SUMPRODUCT(MAX((Documentos!$A$2:$A$601=$A47)*(Documentos!$B$2:$B$601=C$4)*Documentos!$J$2:$J$601))-TODAY()&lt;=Configuración!$B$2,(SUMPRODUCT(MAX((Documentos!$A$2:$A$601=$A47)*(Documentos!$B$2:$B$601=C$4)*Documentos!$J$2:$J$601))-TODAY())&amp;" d","OK")))))</f>
        <v/>
      </c>
      <c r="D47" s="12" t="str">
        <f ca="1">IF(OR($A47="",D$4=""),"",IF(COUNTIFS(Documentos!$A$2:$A$601,$A47,Documentos!$B$2:$B$601,D$4)=0,"—",IF(SUMPRODUCT(MAX((Documentos!$A$2:$A$601=$A47)*(Documentos!$B$2:$B$601=D$4)*Documentos!$J$2:$J$601))=0,"OK",IF(SUMPRODUCT(MAX((Documentos!$A$2:$A$601=$A47)*(Documentos!$B$2:$B$601=D$4)*Documentos!$J$2:$J$601))&lt;TODAY(),"CAD",IF(SUMPRODUCT(MAX((Documentos!$A$2:$A$601=$A47)*(Documentos!$B$2:$B$601=D$4)*Documentos!$J$2:$J$601))-TODAY()&lt;=Configuración!$B$2,(SUMPRODUCT(MAX((Documentos!$A$2:$A$601=$A47)*(Documentos!$B$2:$B$601=D$4)*Documentos!$J$2:$J$601))-TODAY())&amp;" d","OK")))))</f>
        <v/>
      </c>
      <c r="E47" s="12" t="str">
        <f ca="1">IF(OR($A47="",E$4=""),"",IF(COUNTIFS(Documentos!$A$2:$A$601,$A47,Documentos!$B$2:$B$601,E$4)=0,"—",IF(SUMPRODUCT(MAX((Documentos!$A$2:$A$601=$A47)*(Documentos!$B$2:$B$601=E$4)*Documentos!$J$2:$J$601))=0,"OK",IF(SUMPRODUCT(MAX((Documentos!$A$2:$A$601=$A47)*(Documentos!$B$2:$B$601=E$4)*Documentos!$J$2:$J$601))&lt;TODAY(),"CAD",IF(SUMPRODUCT(MAX((Documentos!$A$2:$A$601=$A47)*(Documentos!$B$2:$B$601=E$4)*Documentos!$J$2:$J$601))-TODAY()&lt;=Configuración!$B$2,(SUMPRODUCT(MAX((Documentos!$A$2:$A$601=$A47)*(Documentos!$B$2:$B$601=E$4)*Documentos!$J$2:$J$601))-TODAY())&amp;" d","OK")))))</f>
        <v/>
      </c>
      <c r="F47" s="12" t="str">
        <f ca="1">IF(OR($A47="",F$4=""),"",IF(COUNTIFS(Documentos!$A$2:$A$601,$A47,Documentos!$B$2:$B$601,F$4)=0,"—",IF(SUMPRODUCT(MAX((Documentos!$A$2:$A$601=$A47)*(Documentos!$B$2:$B$601=F$4)*Documentos!$J$2:$J$601))=0,"OK",IF(SUMPRODUCT(MAX((Documentos!$A$2:$A$601=$A47)*(Documentos!$B$2:$B$601=F$4)*Documentos!$J$2:$J$601))&lt;TODAY(),"CAD",IF(SUMPRODUCT(MAX((Documentos!$A$2:$A$601=$A47)*(Documentos!$B$2:$B$601=F$4)*Documentos!$J$2:$J$601))-TODAY()&lt;=Configuración!$B$2,(SUMPRODUCT(MAX((Documentos!$A$2:$A$601=$A47)*(Documentos!$B$2:$B$601=F$4)*Documentos!$J$2:$J$601))-TODAY())&amp;" d","OK")))))</f>
        <v/>
      </c>
      <c r="G47" s="12" t="str">
        <f ca="1">IF(OR($A47="",G$4=""),"",IF(COUNTIFS(Documentos!$A$2:$A$601,$A47,Documentos!$B$2:$B$601,G$4)=0,"—",IF(SUMPRODUCT(MAX((Documentos!$A$2:$A$601=$A47)*(Documentos!$B$2:$B$601=G$4)*Documentos!$J$2:$J$601))=0,"OK",IF(SUMPRODUCT(MAX((Documentos!$A$2:$A$601=$A47)*(Documentos!$B$2:$B$601=G$4)*Documentos!$J$2:$J$601))&lt;TODAY(),"CAD",IF(SUMPRODUCT(MAX((Documentos!$A$2:$A$601=$A47)*(Documentos!$B$2:$B$601=G$4)*Documentos!$J$2:$J$601))-TODAY()&lt;=Configuración!$B$2,(SUMPRODUCT(MAX((Documentos!$A$2:$A$601=$A47)*(Documentos!$B$2:$B$601=G$4)*Documentos!$J$2:$J$601))-TODAY())&amp;" d","OK")))))</f>
        <v/>
      </c>
      <c r="H47" s="12" t="str">
        <f ca="1">IF(OR($A47="",H$4=""),"",IF(COUNTIFS(Documentos!$A$2:$A$601,$A47,Documentos!$B$2:$B$601,H$4)=0,"—",IF(SUMPRODUCT(MAX((Documentos!$A$2:$A$601=$A47)*(Documentos!$B$2:$B$601=H$4)*Documentos!$J$2:$J$601))=0,"OK",IF(SUMPRODUCT(MAX((Documentos!$A$2:$A$601=$A47)*(Documentos!$B$2:$B$601=H$4)*Documentos!$J$2:$J$601))&lt;TODAY(),"CAD",IF(SUMPRODUCT(MAX((Documentos!$A$2:$A$601=$A47)*(Documentos!$B$2:$B$601=H$4)*Documentos!$J$2:$J$601))-TODAY()&lt;=Configuración!$B$2,(SUMPRODUCT(MAX((Documentos!$A$2:$A$601=$A47)*(Documentos!$B$2:$B$601=H$4)*Documentos!$J$2:$J$601))-TODAY())&amp;" d","OK")))))</f>
        <v/>
      </c>
      <c r="I47" s="12" t="str">
        <f ca="1">IF(OR($A47="",I$4=""),"",IF(COUNTIFS(Documentos!$A$2:$A$601,$A47,Documentos!$B$2:$B$601,I$4)=0,"—",IF(SUMPRODUCT(MAX((Documentos!$A$2:$A$601=$A47)*(Documentos!$B$2:$B$601=I$4)*Documentos!$J$2:$J$601))=0,"OK",IF(SUMPRODUCT(MAX((Documentos!$A$2:$A$601=$A47)*(Documentos!$B$2:$B$601=I$4)*Documentos!$J$2:$J$601))&lt;TODAY(),"CAD",IF(SUMPRODUCT(MAX((Documentos!$A$2:$A$601=$A47)*(Documentos!$B$2:$B$601=I$4)*Documentos!$J$2:$J$601))-TODAY()&lt;=Configuración!$B$2,(SUMPRODUCT(MAX((Documentos!$A$2:$A$601=$A47)*(Documentos!$B$2:$B$601=I$4)*Documentos!$J$2:$J$601))-TODAY())&amp;" d","OK")))))</f>
        <v/>
      </c>
      <c r="J47" s="12" t="str">
        <f ca="1">IF(OR($A47="",J$4=""),"",IF(COUNTIFS(Documentos!$A$2:$A$601,$A47,Documentos!$B$2:$B$601,J$4)=0,"—",IF(SUMPRODUCT(MAX((Documentos!$A$2:$A$601=$A47)*(Documentos!$B$2:$B$601=J$4)*Documentos!$J$2:$J$601))=0,"OK",IF(SUMPRODUCT(MAX((Documentos!$A$2:$A$601=$A47)*(Documentos!$B$2:$B$601=J$4)*Documentos!$J$2:$J$601))&lt;TODAY(),"CAD",IF(SUMPRODUCT(MAX((Documentos!$A$2:$A$601=$A47)*(Documentos!$B$2:$B$601=J$4)*Documentos!$J$2:$J$601))-TODAY()&lt;=Configuración!$B$2,(SUMPRODUCT(MAX((Documentos!$A$2:$A$601=$A47)*(Documentos!$B$2:$B$601=J$4)*Documentos!$J$2:$J$601))-TODAY())&amp;" d","OK")))))</f>
        <v/>
      </c>
      <c r="K47" s="12" t="str">
        <f ca="1">IF(OR($A47="",K$4=""),"",IF(COUNTIFS(Documentos!$A$2:$A$601,$A47,Documentos!$B$2:$B$601,K$4)=0,"—",IF(SUMPRODUCT(MAX((Documentos!$A$2:$A$601=$A47)*(Documentos!$B$2:$B$601=K$4)*Documentos!$J$2:$J$601))=0,"OK",IF(SUMPRODUCT(MAX((Documentos!$A$2:$A$601=$A47)*(Documentos!$B$2:$B$601=K$4)*Documentos!$J$2:$J$601))&lt;TODAY(),"CAD",IF(SUMPRODUCT(MAX((Documentos!$A$2:$A$601=$A47)*(Documentos!$B$2:$B$601=K$4)*Documentos!$J$2:$J$601))-TODAY()&lt;=Configuración!$B$2,(SUMPRODUCT(MAX((Documentos!$A$2:$A$601=$A47)*(Documentos!$B$2:$B$601=K$4)*Documentos!$J$2:$J$601))-TODAY())&amp;" d","OK")))))</f>
        <v/>
      </c>
    </row>
    <row r="48" spans="1:11" x14ac:dyDescent="0.3">
      <c r="A48" s="11" t="str">
        <f>IF(Trabajadores!A45="","",Trabajadores!A45)</f>
        <v/>
      </c>
      <c r="B48" s="12" t="str">
        <f ca="1">IF(OR($A48="",B$4=""),"",IF(COUNTIFS(Documentos!$A$2:$A$601,$A48,Documentos!$B$2:$B$601,B$4)=0,"—",IF(SUMPRODUCT(MAX((Documentos!$A$2:$A$601=$A48)*(Documentos!$B$2:$B$601=B$4)*Documentos!$J$2:$J$601))=0,"OK",IF(SUMPRODUCT(MAX((Documentos!$A$2:$A$601=$A48)*(Documentos!$B$2:$B$601=B$4)*Documentos!$J$2:$J$601))&lt;TODAY(),"CAD",IF(SUMPRODUCT(MAX((Documentos!$A$2:$A$601=$A48)*(Documentos!$B$2:$B$601=B$4)*Documentos!$J$2:$J$601))-TODAY()&lt;=Configuración!$B$2,(SUMPRODUCT(MAX((Documentos!$A$2:$A$601=$A48)*(Documentos!$B$2:$B$601=B$4)*Documentos!$J$2:$J$601))-TODAY())&amp;" d","OK")))))</f>
        <v/>
      </c>
      <c r="C48" s="12" t="str">
        <f ca="1">IF(OR($A48="",C$4=""),"",IF(COUNTIFS(Documentos!$A$2:$A$601,$A48,Documentos!$B$2:$B$601,C$4)=0,"—",IF(SUMPRODUCT(MAX((Documentos!$A$2:$A$601=$A48)*(Documentos!$B$2:$B$601=C$4)*Documentos!$J$2:$J$601))=0,"OK",IF(SUMPRODUCT(MAX((Documentos!$A$2:$A$601=$A48)*(Documentos!$B$2:$B$601=C$4)*Documentos!$J$2:$J$601))&lt;TODAY(),"CAD",IF(SUMPRODUCT(MAX((Documentos!$A$2:$A$601=$A48)*(Documentos!$B$2:$B$601=C$4)*Documentos!$J$2:$J$601))-TODAY()&lt;=Configuración!$B$2,(SUMPRODUCT(MAX((Documentos!$A$2:$A$601=$A48)*(Documentos!$B$2:$B$601=C$4)*Documentos!$J$2:$J$601))-TODAY())&amp;" d","OK")))))</f>
        <v/>
      </c>
      <c r="D48" s="12" t="str">
        <f ca="1">IF(OR($A48="",D$4=""),"",IF(COUNTIFS(Documentos!$A$2:$A$601,$A48,Documentos!$B$2:$B$601,D$4)=0,"—",IF(SUMPRODUCT(MAX((Documentos!$A$2:$A$601=$A48)*(Documentos!$B$2:$B$601=D$4)*Documentos!$J$2:$J$601))=0,"OK",IF(SUMPRODUCT(MAX((Documentos!$A$2:$A$601=$A48)*(Documentos!$B$2:$B$601=D$4)*Documentos!$J$2:$J$601))&lt;TODAY(),"CAD",IF(SUMPRODUCT(MAX((Documentos!$A$2:$A$601=$A48)*(Documentos!$B$2:$B$601=D$4)*Documentos!$J$2:$J$601))-TODAY()&lt;=Configuración!$B$2,(SUMPRODUCT(MAX((Documentos!$A$2:$A$601=$A48)*(Documentos!$B$2:$B$601=D$4)*Documentos!$J$2:$J$601))-TODAY())&amp;" d","OK")))))</f>
        <v/>
      </c>
      <c r="E48" s="12" t="str">
        <f ca="1">IF(OR($A48="",E$4=""),"",IF(COUNTIFS(Documentos!$A$2:$A$601,$A48,Documentos!$B$2:$B$601,E$4)=0,"—",IF(SUMPRODUCT(MAX((Documentos!$A$2:$A$601=$A48)*(Documentos!$B$2:$B$601=E$4)*Documentos!$J$2:$J$601))=0,"OK",IF(SUMPRODUCT(MAX((Documentos!$A$2:$A$601=$A48)*(Documentos!$B$2:$B$601=E$4)*Documentos!$J$2:$J$601))&lt;TODAY(),"CAD",IF(SUMPRODUCT(MAX((Documentos!$A$2:$A$601=$A48)*(Documentos!$B$2:$B$601=E$4)*Documentos!$J$2:$J$601))-TODAY()&lt;=Configuración!$B$2,(SUMPRODUCT(MAX((Documentos!$A$2:$A$601=$A48)*(Documentos!$B$2:$B$601=E$4)*Documentos!$J$2:$J$601))-TODAY())&amp;" d","OK")))))</f>
        <v/>
      </c>
      <c r="F48" s="12" t="str">
        <f ca="1">IF(OR($A48="",F$4=""),"",IF(COUNTIFS(Documentos!$A$2:$A$601,$A48,Documentos!$B$2:$B$601,F$4)=0,"—",IF(SUMPRODUCT(MAX((Documentos!$A$2:$A$601=$A48)*(Documentos!$B$2:$B$601=F$4)*Documentos!$J$2:$J$601))=0,"OK",IF(SUMPRODUCT(MAX((Documentos!$A$2:$A$601=$A48)*(Documentos!$B$2:$B$601=F$4)*Documentos!$J$2:$J$601))&lt;TODAY(),"CAD",IF(SUMPRODUCT(MAX((Documentos!$A$2:$A$601=$A48)*(Documentos!$B$2:$B$601=F$4)*Documentos!$J$2:$J$601))-TODAY()&lt;=Configuración!$B$2,(SUMPRODUCT(MAX((Documentos!$A$2:$A$601=$A48)*(Documentos!$B$2:$B$601=F$4)*Documentos!$J$2:$J$601))-TODAY())&amp;" d","OK")))))</f>
        <v/>
      </c>
      <c r="G48" s="12" t="str">
        <f ca="1">IF(OR($A48="",G$4=""),"",IF(COUNTIFS(Documentos!$A$2:$A$601,$A48,Documentos!$B$2:$B$601,G$4)=0,"—",IF(SUMPRODUCT(MAX((Documentos!$A$2:$A$601=$A48)*(Documentos!$B$2:$B$601=G$4)*Documentos!$J$2:$J$601))=0,"OK",IF(SUMPRODUCT(MAX((Documentos!$A$2:$A$601=$A48)*(Documentos!$B$2:$B$601=G$4)*Documentos!$J$2:$J$601))&lt;TODAY(),"CAD",IF(SUMPRODUCT(MAX((Documentos!$A$2:$A$601=$A48)*(Documentos!$B$2:$B$601=G$4)*Documentos!$J$2:$J$601))-TODAY()&lt;=Configuración!$B$2,(SUMPRODUCT(MAX((Documentos!$A$2:$A$601=$A48)*(Documentos!$B$2:$B$601=G$4)*Documentos!$J$2:$J$601))-TODAY())&amp;" d","OK")))))</f>
        <v/>
      </c>
      <c r="H48" s="12" t="str">
        <f ca="1">IF(OR($A48="",H$4=""),"",IF(COUNTIFS(Documentos!$A$2:$A$601,$A48,Documentos!$B$2:$B$601,H$4)=0,"—",IF(SUMPRODUCT(MAX((Documentos!$A$2:$A$601=$A48)*(Documentos!$B$2:$B$601=H$4)*Documentos!$J$2:$J$601))=0,"OK",IF(SUMPRODUCT(MAX((Documentos!$A$2:$A$601=$A48)*(Documentos!$B$2:$B$601=H$4)*Documentos!$J$2:$J$601))&lt;TODAY(),"CAD",IF(SUMPRODUCT(MAX((Documentos!$A$2:$A$601=$A48)*(Documentos!$B$2:$B$601=H$4)*Documentos!$J$2:$J$601))-TODAY()&lt;=Configuración!$B$2,(SUMPRODUCT(MAX((Documentos!$A$2:$A$601=$A48)*(Documentos!$B$2:$B$601=H$4)*Documentos!$J$2:$J$601))-TODAY())&amp;" d","OK")))))</f>
        <v/>
      </c>
      <c r="I48" s="12" t="str">
        <f ca="1">IF(OR($A48="",I$4=""),"",IF(COUNTIFS(Documentos!$A$2:$A$601,$A48,Documentos!$B$2:$B$601,I$4)=0,"—",IF(SUMPRODUCT(MAX((Documentos!$A$2:$A$601=$A48)*(Documentos!$B$2:$B$601=I$4)*Documentos!$J$2:$J$601))=0,"OK",IF(SUMPRODUCT(MAX((Documentos!$A$2:$A$601=$A48)*(Documentos!$B$2:$B$601=I$4)*Documentos!$J$2:$J$601))&lt;TODAY(),"CAD",IF(SUMPRODUCT(MAX((Documentos!$A$2:$A$601=$A48)*(Documentos!$B$2:$B$601=I$4)*Documentos!$J$2:$J$601))-TODAY()&lt;=Configuración!$B$2,(SUMPRODUCT(MAX((Documentos!$A$2:$A$601=$A48)*(Documentos!$B$2:$B$601=I$4)*Documentos!$J$2:$J$601))-TODAY())&amp;" d","OK")))))</f>
        <v/>
      </c>
      <c r="J48" s="12" t="str">
        <f ca="1">IF(OR($A48="",J$4=""),"",IF(COUNTIFS(Documentos!$A$2:$A$601,$A48,Documentos!$B$2:$B$601,J$4)=0,"—",IF(SUMPRODUCT(MAX((Documentos!$A$2:$A$601=$A48)*(Documentos!$B$2:$B$601=J$4)*Documentos!$J$2:$J$601))=0,"OK",IF(SUMPRODUCT(MAX((Documentos!$A$2:$A$601=$A48)*(Documentos!$B$2:$B$601=J$4)*Documentos!$J$2:$J$601))&lt;TODAY(),"CAD",IF(SUMPRODUCT(MAX((Documentos!$A$2:$A$601=$A48)*(Documentos!$B$2:$B$601=J$4)*Documentos!$J$2:$J$601))-TODAY()&lt;=Configuración!$B$2,(SUMPRODUCT(MAX((Documentos!$A$2:$A$601=$A48)*(Documentos!$B$2:$B$601=J$4)*Documentos!$J$2:$J$601))-TODAY())&amp;" d","OK")))))</f>
        <v/>
      </c>
      <c r="K48" s="12" t="str">
        <f ca="1">IF(OR($A48="",K$4=""),"",IF(COUNTIFS(Documentos!$A$2:$A$601,$A48,Documentos!$B$2:$B$601,K$4)=0,"—",IF(SUMPRODUCT(MAX((Documentos!$A$2:$A$601=$A48)*(Documentos!$B$2:$B$601=K$4)*Documentos!$J$2:$J$601))=0,"OK",IF(SUMPRODUCT(MAX((Documentos!$A$2:$A$601=$A48)*(Documentos!$B$2:$B$601=K$4)*Documentos!$J$2:$J$601))&lt;TODAY(),"CAD",IF(SUMPRODUCT(MAX((Documentos!$A$2:$A$601=$A48)*(Documentos!$B$2:$B$601=K$4)*Documentos!$J$2:$J$601))-TODAY()&lt;=Configuración!$B$2,(SUMPRODUCT(MAX((Documentos!$A$2:$A$601=$A48)*(Documentos!$B$2:$B$601=K$4)*Documentos!$J$2:$J$601))-TODAY())&amp;" d","OK")))))</f>
        <v/>
      </c>
    </row>
    <row r="49" spans="1:11" x14ac:dyDescent="0.3">
      <c r="A49" s="11" t="str">
        <f>IF(Trabajadores!A46="","",Trabajadores!A46)</f>
        <v/>
      </c>
      <c r="B49" s="12" t="str">
        <f ca="1">IF(OR($A49="",B$4=""),"",IF(COUNTIFS(Documentos!$A$2:$A$601,$A49,Documentos!$B$2:$B$601,B$4)=0,"—",IF(SUMPRODUCT(MAX((Documentos!$A$2:$A$601=$A49)*(Documentos!$B$2:$B$601=B$4)*Documentos!$J$2:$J$601))=0,"OK",IF(SUMPRODUCT(MAX((Documentos!$A$2:$A$601=$A49)*(Documentos!$B$2:$B$601=B$4)*Documentos!$J$2:$J$601))&lt;TODAY(),"CAD",IF(SUMPRODUCT(MAX((Documentos!$A$2:$A$601=$A49)*(Documentos!$B$2:$B$601=B$4)*Documentos!$J$2:$J$601))-TODAY()&lt;=Configuración!$B$2,(SUMPRODUCT(MAX((Documentos!$A$2:$A$601=$A49)*(Documentos!$B$2:$B$601=B$4)*Documentos!$J$2:$J$601))-TODAY())&amp;" d","OK")))))</f>
        <v/>
      </c>
      <c r="C49" s="12" t="str">
        <f ca="1">IF(OR($A49="",C$4=""),"",IF(COUNTIFS(Documentos!$A$2:$A$601,$A49,Documentos!$B$2:$B$601,C$4)=0,"—",IF(SUMPRODUCT(MAX((Documentos!$A$2:$A$601=$A49)*(Documentos!$B$2:$B$601=C$4)*Documentos!$J$2:$J$601))=0,"OK",IF(SUMPRODUCT(MAX((Documentos!$A$2:$A$601=$A49)*(Documentos!$B$2:$B$601=C$4)*Documentos!$J$2:$J$601))&lt;TODAY(),"CAD",IF(SUMPRODUCT(MAX((Documentos!$A$2:$A$601=$A49)*(Documentos!$B$2:$B$601=C$4)*Documentos!$J$2:$J$601))-TODAY()&lt;=Configuración!$B$2,(SUMPRODUCT(MAX((Documentos!$A$2:$A$601=$A49)*(Documentos!$B$2:$B$601=C$4)*Documentos!$J$2:$J$601))-TODAY())&amp;" d","OK")))))</f>
        <v/>
      </c>
      <c r="D49" s="12" t="str">
        <f ca="1">IF(OR($A49="",D$4=""),"",IF(COUNTIFS(Documentos!$A$2:$A$601,$A49,Documentos!$B$2:$B$601,D$4)=0,"—",IF(SUMPRODUCT(MAX((Documentos!$A$2:$A$601=$A49)*(Documentos!$B$2:$B$601=D$4)*Documentos!$J$2:$J$601))=0,"OK",IF(SUMPRODUCT(MAX((Documentos!$A$2:$A$601=$A49)*(Documentos!$B$2:$B$601=D$4)*Documentos!$J$2:$J$601))&lt;TODAY(),"CAD",IF(SUMPRODUCT(MAX((Documentos!$A$2:$A$601=$A49)*(Documentos!$B$2:$B$601=D$4)*Documentos!$J$2:$J$601))-TODAY()&lt;=Configuración!$B$2,(SUMPRODUCT(MAX((Documentos!$A$2:$A$601=$A49)*(Documentos!$B$2:$B$601=D$4)*Documentos!$J$2:$J$601))-TODAY())&amp;" d","OK")))))</f>
        <v/>
      </c>
      <c r="E49" s="12" t="str">
        <f ca="1">IF(OR($A49="",E$4=""),"",IF(COUNTIFS(Documentos!$A$2:$A$601,$A49,Documentos!$B$2:$B$601,E$4)=0,"—",IF(SUMPRODUCT(MAX((Documentos!$A$2:$A$601=$A49)*(Documentos!$B$2:$B$601=E$4)*Documentos!$J$2:$J$601))=0,"OK",IF(SUMPRODUCT(MAX((Documentos!$A$2:$A$601=$A49)*(Documentos!$B$2:$B$601=E$4)*Documentos!$J$2:$J$601))&lt;TODAY(),"CAD",IF(SUMPRODUCT(MAX((Documentos!$A$2:$A$601=$A49)*(Documentos!$B$2:$B$601=E$4)*Documentos!$J$2:$J$601))-TODAY()&lt;=Configuración!$B$2,(SUMPRODUCT(MAX((Documentos!$A$2:$A$601=$A49)*(Documentos!$B$2:$B$601=E$4)*Documentos!$J$2:$J$601))-TODAY())&amp;" d","OK")))))</f>
        <v/>
      </c>
      <c r="F49" s="12" t="str">
        <f ca="1">IF(OR($A49="",F$4=""),"",IF(COUNTIFS(Documentos!$A$2:$A$601,$A49,Documentos!$B$2:$B$601,F$4)=0,"—",IF(SUMPRODUCT(MAX((Documentos!$A$2:$A$601=$A49)*(Documentos!$B$2:$B$601=F$4)*Documentos!$J$2:$J$601))=0,"OK",IF(SUMPRODUCT(MAX((Documentos!$A$2:$A$601=$A49)*(Documentos!$B$2:$B$601=F$4)*Documentos!$J$2:$J$601))&lt;TODAY(),"CAD",IF(SUMPRODUCT(MAX((Documentos!$A$2:$A$601=$A49)*(Documentos!$B$2:$B$601=F$4)*Documentos!$J$2:$J$601))-TODAY()&lt;=Configuración!$B$2,(SUMPRODUCT(MAX((Documentos!$A$2:$A$601=$A49)*(Documentos!$B$2:$B$601=F$4)*Documentos!$J$2:$J$601))-TODAY())&amp;" d","OK")))))</f>
        <v/>
      </c>
      <c r="G49" s="12" t="str">
        <f ca="1">IF(OR($A49="",G$4=""),"",IF(COUNTIFS(Documentos!$A$2:$A$601,$A49,Documentos!$B$2:$B$601,G$4)=0,"—",IF(SUMPRODUCT(MAX((Documentos!$A$2:$A$601=$A49)*(Documentos!$B$2:$B$601=G$4)*Documentos!$J$2:$J$601))=0,"OK",IF(SUMPRODUCT(MAX((Documentos!$A$2:$A$601=$A49)*(Documentos!$B$2:$B$601=G$4)*Documentos!$J$2:$J$601))&lt;TODAY(),"CAD",IF(SUMPRODUCT(MAX((Documentos!$A$2:$A$601=$A49)*(Documentos!$B$2:$B$601=G$4)*Documentos!$J$2:$J$601))-TODAY()&lt;=Configuración!$B$2,(SUMPRODUCT(MAX((Documentos!$A$2:$A$601=$A49)*(Documentos!$B$2:$B$601=G$4)*Documentos!$J$2:$J$601))-TODAY())&amp;" d","OK")))))</f>
        <v/>
      </c>
      <c r="H49" s="12" t="str">
        <f ca="1">IF(OR($A49="",H$4=""),"",IF(COUNTIFS(Documentos!$A$2:$A$601,$A49,Documentos!$B$2:$B$601,H$4)=0,"—",IF(SUMPRODUCT(MAX((Documentos!$A$2:$A$601=$A49)*(Documentos!$B$2:$B$601=H$4)*Documentos!$J$2:$J$601))=0,"OK",IF(SUMPRODUCT(MAX((Documentos!$A$2:$A$601=$A49)*(Documentos!$B$2:$B$601=H$4)*Documentos!$J$2:$J$601))&lt;TODAY(),"CAD",IF(SUMPRODUCT(MAX((Documentos!$A$2:$A$601=$A49)*(Documentos!$B$2:$B$601=H$4)*Documentos!$J$2:$J$601))-TODAY()&lt;=Configuración!$B$2,(SUMPRODUCT(MAX((Documentos!$A$2:$A$601=$A49)*(Documentos!$B$2:$B$601=H$4)*Documentos!$J$2:$J$601))-TODAY())&amp;" d","OK")))))</f>
        <v/>
      </c>
      <c r="I49" s="12" t="str">
        <f ca="1">IF(OR($A49="",I$4=""),"",IF(COUNTIFS(Documentos!$A$2:$A$601,$A49,Documentos!$B$2:$B$601,I$4)=0,"—",IF(SUMPRODUCT(MAX((Documentos!$A$2:$A$601=$A49)*(Documentos!$B$2:$B$601=I$4)*Documentos!$J$2:$J$601))=0,"OK",IF(SUMPRODUCT(MAX((Documentos!$A$2:$A$601=$A49)*(Documentos!$B$2:$B$601=I$4)*Documentos!$J$2:$J$601))&lt;TODAY(),"CAD",IF(SUMPRODUCT(MAX((Documentos!$A$2:$A$601=$A49)*(Documentos!$B$2:$B$601=I$4)*Documentos!$J$2:$J$601))-TODAY()&lt;=Configuración!$B$2,(SUMPRODUCT(MAX((Documentos!$A$2:$A$601=$A49)*(Documentos!$B$2:$B$601=I$4)*Documentos!$J$2:$J$601))-TODAY())&amp;" d","OK")))))</f>
        <v/>
      </c>
      <c r="J49" s="12" t="str">
        <f ca="1">IF(OR($A49="",J$4=""),"",IF(COUNTIFS(Documentos!$A$2:$A$601,$A49,Documentos!$B$2:$B$601,J$4)=0,"—",IF(SUMPRODUCT(MAX((Documentos!$A$2:$A$601=$A49)*(Documentos!$B$2:$B$601=J$4)*Documentos!$J$2:$J$601))=0,"OK",IF(SUMPRODUCT(MAX((Documentos!$A$2:$A$601=$A49)*(Documentos!$B$2:$B$601=J$4)*Documentos!$J$2:$J$601))&lt;TODAY(),"CAD",IF(SUMPRODUCT(MAX((Documentos!$A$2:$A$601=$A49)*(Documentos!$B$2:$B$601=J$4)*Documentos!$J$2:$J$601))-TODAY()&lt;=Configuración!$B$2,(SUMPRODUCT(MAX((Documentos!$A$2:$A$601=$A49)*(Documentos!$B$2:$B$601=J$4)*Documentos!$J$2:$J$601))-TODAY())&amp;" d","OK")))))</f>
        <v/>
      </c>
      <c r="K49" s="12" t="str">
        <f ca="1">IF(OR($A49="",K$4=""),"",IF(COUNTIFS(Documentos!$A$2:$A$601,$A49,Documentos!$B$2:$B$601,K$4)=0,"—",IF(SUMPRODUCT(MAX((Documentos!$A$2:$A$601=$A49)*(Documentos!$B$2:$B$601=K$4)*Documentos!$J$2:$J$601))=0,"OK",IF(SUMPRODUCT(MAX((Documentos!$A$2:$A$601=$A49)*(Documentos!$B$2:$B$601=K$4)*Documentos!$J$2:$J$601))&lt;TODAY(),"CAD",IF(SUMPRODUCT(MAX((Documentos!$A$2:$A$601=$A49)*(Documentos!$B$2:$B$601=K$4)*Documentos!$J$2:$J$601))-TODAY()&lt;=Configuración!$B$2,(SUMPRODUCT(MAX((Documentos!$A$2:$A$601=$A49)*(Documentos!$B$2:$B$601=K$4)*Documentos!$J$2:$J$601))-TODAY())&amp;" d","OK")))))</f>
        <v/>
      </c>
    </row>
    <row r="50" spans="1:11" x14ac:dyDescent="0.3">
      <c r="A50" s="11" t="str">
        <f>IF(Trabajadores!A47="","",Trabajadores!A47)</f>
        <v/>
      </c>
      <c r="B50" s="12" t="str">
        <f ca="1">IF(OR($A50="",B$4=""),"",IF(COUNTIFS(Documentos!$A$2:$A$601,$A50,Documentos!$B$2:$B$601,B$4)=0,"—",IF(SUMPRODUCT(MAX((Documentos!$A$2:$A$601=$A50)*(Documentos!$B$2:$B$601=B$4)*Documentos!$J$2:$J$601))=0,"OK",IF(SUMPRODUCT(MAX((Documentos!$A$2:$A$601=$A50)*(Documentos!$B$2:$B$601=B$4)*Documentos!$J$2:$J$601))&lt;TODAY(),"CAD",IF(SUMPRODUCT(MAX((Documentos!$A$2:$A$601=$A50)*(Documentos!$B$2:$B$601=B$4)*Documentos!$J$2:$J$601))-TODAY()&lt;=Configuración!$B$2,(SUMPRODUCT(MAX((Documentos!$A$2:$A$601=$A50)*(Documentos!$B$2:$B$601=B$4)*Documentos!$J$2:$J$601))-TODAY())&amp;" d","OK")))))</f>
        <v/>
      </c>
      <c r="C50" s="12" t="str">
        <f ca="1">IF(OR($A50="",C$4=""),"",IF(COUNTIFS(Documentos!$A$2:$A$601,$A50,Documentos!$B$2:$B$601,C$4)=0,"—",IF(SUMPRODUCT(MAX((Documentos!$A$2:$A$601=$A50)*(Documentos!$B$2:$B$601=C$4)*Documentos!$J$2:$J$601))=0,"OK",IF(SUMPRODUCT(MAX((Documentos!$A$2:$A$601=$A50)*(Documentos!$B$2:$B$601=C$4)*Documentos!$J$2:$J$601))&lt;TODAY(),"CAD",IF(SUMPRODUCT(MAX((Documentos!$A$2:$A$601=$A50)*(Documentos!$B$2:$B$601=C$4)*Documentos!$J$2:$J$601))-TODAY()&lt;=Configuración!$B$2,(SUMPRODUCT(MAX((Documentos!$A$2:$A$601=$A50)*(Documentos!$B$2:$B$601=C$4)*Documentos!$J$2:$J$601))-TODAY())&amp;" d","OK")))))</f>
        <v/>
      </c>
      <c r="D50" s="12" t="str">
        <f ca="1">IF(OR($A50="",D$4=""),"",IF(COUNTIFS(Documentos!$A$2:$A$601,$A50,Documentos!$B$2:$B$601,D$4)=0,"—",IF(SUMPRODUCT(MAX((Documentos!$A$2:$A$601=$A50)*(Documentos!$B$2:$B$601=D$4)*Documentos!$J$2:$J$601))=0,"OK",IF(SUMPRODUCT(MAX((Documentos!$A$2:$A$601=$A50)*(Documentos!$B$2:$B$601=D$4)*Documentos!$J$2:$J$601))&lt;TODAY(),"CAD",IF(SUMPRODUCT(MAX((Documentos!$A$2:$A$601=$A50)*(Documentos!$B$2:$B$601=D$4)*Documentos!$J$2:$J$601))-TODAY()&lt;=Configuración!$B$2,(SUMPRODUCT(MAX((Documentos!$A$2:$A$601=$A50)*(Documentos!$B$2:$B$601=D$4)*Documentos!$J$2:$J$601))-TODAY())&amp;" d","OK")))))</f>
        <v/>
      </c>
      <c r="E50" s="12" t="str">
        <f ca="1">IF(OR($A50="",E$4=""),"",IF(COUNTIFS(Documentos!$A$2:$A$601,$A50,Documentos!$B$2:$B$601,E$4)=0,"—",IF(SUMPRODUCT(MAX((Documentos!$A$2:$A$601=$A50)*(Documentos!$B$2:$B$601=E$4)*Documentos!$J$2:$J$601))=0,"OK",IF(SUMPRODUCT(MAX((Documentos!$A$2:$A$601=$A50)*(Documentos!$B$2:$B$601=E$4)*Documentos!$J$2:$J$601))&lt;TODAY(),"CAD",IF(SUMPRODUCT(MAX((Documentos!$A$2:$A$601=$A50)*(Documentos!$B$2:$B$601=E$4)*Documentos!$J$2:$J$601))-TODAY()&lt;=Configuración!$B$2,(SUMPRODUCT(MAX((Documentos!$A$2:$A$601=$A50)*(Documentos!$B$2:$B$601=E$4)*Documentos!$J$2:$J$601))-TODAY())&amp;" d","OK")))))</f>
        <v/>
      </c>
      <c r="F50" s="12" t="str">
        <f ca="1">IF(OR($A50="",F$4=""),"",IF(COUNTIFS(Documentos!$A$2:$A$601,$A50,Documentos!$B$2:$B$601,F$4)=0,"—",IF(SUMPRODUCT(MAX((Documentos!$A$2:$A$601=$A50)*(Documentos!$B$2:$B$601=F$4)*Documentos!$J$2:$J$601))=0,"OK",IF(SUMPRODUCT(MAX((Documentos!$A$2:$A$601=$A50)*(Documentos!$B$2:$B$601=F$4)*Documentos!$J$2:$J$601))&lt;TODAY(),"CAD",IF(SUMPRODUCT(MAX((Documentos!$A$2:$A$601=$A50)*(Documentos!$B$2:$B$601=F$4)*Documentos!$J$2:$J$601))-TODAY()&lt;=Configuración!$B$2,(SUMPRODUCT(MAX((Documentos!$A$2:$A$601=$A50)*(Documentos!$B$2:$B$601=F$4)*Documentos!$J$2:$J$601))-TODAY())&amp;" d","OK")))))</f>
        <v/>
      </c>
      <c r="G50" s="12" t="str">
        <f ca="1">IF(OR($A50="",G$4=""),"",IF(COUNTIFS(Documentos!$A$2:$A$601,$A50,Documentos!$B$2:$B$601,G$4)=0,"—",IF(SUMPRODUCT(MAX((Documentos!$A$2:$A$601=$A50)*(Documentos!$B$2:$B$601=G$4)*Documentos!$J$2:$J$601))=0,"OK",IF(SUMPRODUCT(MAX((Documentos!$A$2:$A$601=$A50)*(Documentos!$B$2:$B$601=G$4)*Documentos!$J$2:$J$601))&lt;TODAY(),"CAD",IF(SUMPRODUCT(MAX((Documentos!$A$2:$A$601=$A50)*(Documentos!$B$2:$B$601=G$4)*Documentos!$J$2:$J$601))-TODAY()&lt;=Configuración!$B$2,(SUMPRODUCT(MAX((Documentos!$A$2:$A$601=$A50)*(Documentos!$B$2:$B$601=G$4)*Documentos!$J$2:$J$601))-TODAY())&amp;" d","OK")))))</f>
        <v/>
      </c>
      <c r="H50" s="12" t="str">
        <f ca="1">IF(OR($A50="",H$4=""),"",IF(COUNTIFS(Documentos!$A$2:$A$601,$A50,Documentos!$B$2:$B$601,H$4)=0,"—",IF(SUMPRODUCT(MAX((Documentos!$A$2:$A$601=$A50)*(Documentos!$B$2:$B$601=H$4)*Documentos!$J$2:$J$601))=0,"OK",IF(SUMPRODUCT(MAX((Documentos!$A$2:$A$601=$A50)*(Documentos!$B$2:$B$601=H$4)*Documentos!$J$2:$J$601))&lt;TODAY(),"CAD",IF(SUMPRODUCT(MAX((Documentos!$A$2:$A$601=$A50)*(Documentos!$B$2:$B$601=H$4)*Documentos!$J$2:$J$601))-TODAY()&lt;=Configuración!$B$2,(SUMPRODUCT(MAX((Documentos!$A$2:$A$601=$A50)*(Documentos!$B$2:$B$601=H$4)*Documentos!$J$2:$J$601))-TODAY())&amp;" d","OK")))))</f>
        <v/>
      </c>
      <c r="I50" s="12" t="str">
        <f ca="1">IF(OR($A50="",I$4=""),"",IF(COUNTIFS(Documentos!$A$2:$A$601,$A50,Documentos!$B$2:$B$601,I$4)=0,"—",IF(SUMPRODUCT(MAX((Documentos!$A$2:$A$601=$A50)*(Documentos!$B$2:$B$601=I$4)*Documentos!$J$2:$J$601))=0,"OK",IF(SUMPRODUCT(MAX((Documentos!$A$2:$A$601=$A50)*(Documentos!$B$2:$B$601=I$4)*Documentos!$J$2:$J$601))&lt;TODAY(),"CAD",IF(SUMPRODUCT(MAX((Documentos!$A$2:$A$601=$A50)*(Documentos!$B$2:$B$601=I$4)*Documentos!$J$2:$J$601))-TODAY()&lt;=Configuración!$B$2,(SUMPRODUCT(MAX((Documentos!$A$2:$A$601=$A50)*(Documentos!$B$2:$B$601=I$4)*Documentos!$J$2:$J$601))-TODAY())&amp;" d","OK")))))</f>
        <v/>
      </c>
      <c r="J50" s="12" t="str">
        <f ca="1">IF(OR($A50="",J$4=""),"",IF(COUNTIFS(Documentos!$A$2:$A$601,$A50,Documentos!$B$2:$B$601,J$4)=0,"—",IF(SUMPRODUCT(MAX((Documentos!$A$2:$A$601=$A50)*(Documentos!$B$2:$B$601=J$4)*Documentos!$J$2:$J$601))=0,"OK",IF(SUMPRODUCT(MAX((Documentos!$A$2:$A$601=$A50)*(Documentos!$B$2:$B$601=J$4)*Documentos!$J$2:$J$601))&lt;TODAY(),"CAD",IF(SUMPRODUCT(MAX((Documentos!$A$2:$A$601=$A50)*(Documentos!$B$2:$B$601=J$4)*Documentos!$J$2:$J$601))-TODAY()&lt;=Configuración!$B$2,(SUMPRODUCT(MAX((Documentos!$A$2:$A$601=$A50)*(Documentos!$B$2:$B$601=J$4)*Documentos!$J$2:$J$601))-TODAY())&amp;" d","OK")))))</f>
        <v/>
      </c>
      <c r="K50" s="12" t="str">
        <f ca="1">IF(OR($A50="",K$4=""),"",IF(COUNTIFS(Documentos!$A$2:$A$601,$A50,Documentos!$B$2:$B$601,K$4)=0,"—",IF(SUMPRODUCT(MAX((Documentos!$A$2:$A$601=$A50)*(Documentos!$B$2:$B$601=K$4)*Documentos!$J$2:$J$601))=0,"OK",IF(SUMPRODUCT(MAX((Documentos!$A$2:$A$601=$A50)*(Documentos!$B$2:$B$601=K$4)*Documentos!$J$2:$J$601))&lt;TODAY(),"CAD",IF(SUMPRODUCT(MAX((Documentos!$A$2:$A$601=$A50)*(Documentos!$B$2:$B$601=K$4)*Documentos!$J$2:$J$601))-TODAY()&lt;=Configuración!$B$2,(SUMPRODUCT(MAX((Documentos!$A$2:$A$601=$A50)*(Documentos!$B$2:$B$601=K$4)*Documentos!$J$2:$J$601))-TODAY())&amp;" d","OK")))))</f>
        <v/>
      </c>
    </row>
    <row r="51" spans="1:11" x14ac:dyDescent="0.3">
      <c r="A51" s="11" t="str">
        <f>IF(Trabajadores!A48="","",Trabajadores!A48)</f>
        <v/>
      </c>
      <c r="B51" s="12" t="str">
        <f ca="1">IF(OR($A51="",B$4=""),"",IF(COUNTIFS(Documentos!$A$2:$A$601,$A51,Documentos!$B$2:$B$601,B$4)=0,"—",IF(SUMPRODUCT(MAX((Documentos!$A$2:$A$601=$A51)*(Documentos!$B$2:$B$601=B$4)*Documentos!$J$2:$J$601))=0,"OK",IF(SUMPRODUCT(MAX((Documentos!$A$2:$A$601=$A51)*(Documentos!$B$2:$B$601=B$4)*Documentos!$J$2:$J$601))&lt;TODAY(),"CAD",IF(SUMPRODUCT(MAX((Documentos!$A$2:$A$601=$A51)*(Documentos!$B$2:$B$601=B$4)*Documentos!$J$2:$J$601))-TODAY()&lt;=Configuración!$B$2,(SUMPRODUCT(MAX((Documentos!$A$2:$A$601=$A51)*(Documentos!$B$2:$B$601=B$4)*Documentos!$J$2:$J$601))-TODAY())&amp;" d","OK")))))</f>
        <v/>
      </c>
      <c r="C51" s="12" t="str">
        <f ca="1">IF(OR($A51="",C$4=""),"",IF(COUNTIFS(Documentos!$A$2:$A$601,$A51,Documentos!$B$2:$B$601,C$4)=0,"—",IF(SUMPRODUCT(MAX((Documentos!$A$2:$A$601=$A51)*(Documentos!$B$2:$B$601=C$4)*Documentos!$J$2:$J$601))=0,"OK",IF(SUMPRODUCT(MAX((Documentos!$A$2:$A$601=$A51)*(Documentos!$B$2:$B$601=C$4)*Documentos!$J$2:$J$601))&lt;TODAY(),"CAD",IF(SUMPRODUCT(MAX((Documentos!$A$2:$A$601=$A51)*(Documentos!$B$2:$B$601=C$4)*Documentos!$J$2:$J$601))-TODAY()&lt;=Configuración!$B$2,(SUMPRODUCT(MAX((Documentos!$A$2:$A$601=$A51)*(Documentos!$B$2:$B$601=C$4)*Documentos!$J$2:$J$601))-TODAY())&amp;" d","OK")))))</f>
        <v/>
      </c>
      <c r="D51" s="12" t="str">
        <f ca="1">IF(OR($A51="",D$4=""),"",IF(COUNTIFS(Documentos!$A$2:$A$601,$A51,Documentos!$B$2:$B$601,D$4)=0,"—",IF(SUMPRODUCT(MAX((Documentos!$A$2:$A$601=$A51)*(Documentos!$B$2:$B$601=D$4)*Documentos!$J$2:$J$601))=0,"OK",IF(SUMPRODUCT(MAX((Documentos!$A$2:$A$601=$A51)*(Documentos!$B$2:$B$601=D$4)*Documentos!$J$2:$J$601))&lt;TODAY(),"CAD",IF(SUMPRODUCT(MAX((Documentos!$A$2:$A$601=$A51)*(Documentos!$B$2:$B$601=D$4)*Documentos!$J$2:$J$601))-TODAY()&lt;=Configuración!$B$2,(SUMPRODUCT(MAX((Documentos!$A$2:$A$601=$A51)*(Documentos!$B$2:$B$601=D$4)*Documentos!$J$2:$J$601))-TODAY())&amp;" d","OK")))))</f>
        <v/>
      </c>
      <c r="E51" s="12" t="str">
        <f ca="1">IF(OR($A51="",E$4=""),"",IF(COUNTIFS(Documentos!$A$2:$A$601,$A51,Documentos!$B$2:$B$601,E$4)=0,"—",IF(SUMPRODUCT(MAX((Documentos!$A$2:$A$601=$A51)*(Documentos!$B$2:$B$601=E$4)*Documentos!$J$2:$J$601))=0,"OK",IF(SUMPRODUCT(MAX((Documentos!$A$2:$A$601=$A51)*(Documentos!$B$2:$B$601=E$4)*Documentos!$J$2:$J$601))&lt;TODAY(),"CAD",IF(SUMPRODUCT(MAX((Documentos!$A$2:$A$601=$A51)*(Documentos!$B$2:$B$601=E$4)*Documentos!$J$2:$J$601))-TODAY()&lt;=Configuración!$B$2,(SUMPRODUCT(MAX((Documentos!$A$2:$A$601=$A51)*(Documentos!$B$2:$B$601=E$4)*Documentos!$J$2:$J$601))-TODAY())&amp;" d","OK")))))</f>
        <v/>
      </c>
      <c r="F51" s="12" t="str">
        <f ca="1">IF(OR($A51="",F$4=""),"",IF(COUNTIFS(Documentos!$A$2:$A$601,$A51,Documentos!$B$2:$B$601,F$4)=0,"—",IF(SUMPRODUCT(MAX((Documentos!$A$2:$A$601=$A51)*(Documentos!$B$2:$B$601=F$4)*Documentos!$J$2:$J$601))=0,"OK",IF(SUMPRODUCT(MAX((Documentos!$A$2:$A$601=$A51)*(Documentos!$B$2:$B$601=F$4)*Documentos!$J$2:$J$601))&lt;TODAY(),"CAD",IF(SUMPRODUCT(MAX((Documentos!$A$2:$A$601=$A51)*(Documentos!$B$2:$B$601=F$4)*Documentos!$J$2:$J$601))-TODAY()&lt;=Configuración!$B$2,(SUMPRODUCT(MAX((Documentos!$A$2:$A$601=$A51)*(Documentos!$B$2:$B$601=F$4)*Documentos!$J$2:$J$601))-TODAY())&amp;" d","OK")))))</f>
        <v/>
      </c>
      <c r="G51" s="12" t="str">
        <f ca="1">IF(OR($A51="",G$4=""),"",IF(COUNTIFS(Documentos!$A$2:$A$601,$A51,Documentos!$B$2:$B$601,G$4)=0,"—",IF(SUMPRODUCT(MAX((Documentos!$A$2:$A$601=$A51)*(Documentos!$B$2:$B$601=G$4)*Documentos!$J$2:$J$601))=0,"OK",IF(SUMPRODUCT(MAX((Documentos!$A$2:$A$601=$A51)*(Documentos!$B$2:$B$601=G$4)*Documentos!$J$2:$J$601))&lt;TODAY(),"CAD",IF(SUMPRODUCT(MAX((Documentos!$A$2:$A$601=$A51)*(Documentos!$B$2:$B$601=G$4)*Documentos!$J$2:$J$601))-TODAY()&lt;=Configuración!$B$2,(SUMPRODUCT(MAX((Documentos!$A$2:$A$601=$A51)*(Documentos!$B$2:$B$601=G$4)*Documentos!$J$2:$J$601))-TODAY())&amp;" d","OK")))))</f>
        <v/>
      </c>
      <c r="H51" s="12" t="str">
        <f ca="1">IF(OR($A51="",H$4=""),"",IF(COUNTIFS(Documentos!$A$2:$A$601,$A51,Documentos!$B$2:$B$601,H$4)=0,"—",IF(SUMPRODUCT(MAX((Documentos!$A$2:$A$601=$A51)*(Documentos!$B$2:$B$601=H$4)*Documentos!$J$2:$J$601))=0,"OK",IF(SUMPRODUCT(MAX((Documentos!$A$2:$A$601=$A51)*(Documentos!$B$2:$B$601=H$4)*Documentos!$J$2:$J$601))&lt;TODAY(),"CAD",IF(SUMPRODUCT(MAX((Documentos!$A$2:$A$601=$A51)*(Documentos!$B$2:$B$601=H$4)*Documentos!$J$2:$J$601))-TODAY()&lt;=Configuración!$B$2,(SUMPRODUCT(MAX((Documentos!$A$2:$A$601=$A51)*(Documentos!$B$2:$B$601=H$4)*Documentos!$J$2:$J$601))-TODAY())&amp;" d","OK")))))</f>
        <v/>
      </c>
      <c r="I51" s="12" t="str">
        <f ca="1">IF(OR($A51="",I$4=""),"",IF(COUNTIFS(Documentos!$A$2:$A$601,$A51,Documentos!$B$2:$B$601,I$4)=0,"—",IF(SUMPRODUCT(MAX((Documentos!$A$2:$A$601=$A51)*(Documentos!$B$2:$B$601=I$4)*Documentos!$J$2:$J$601))=0,"OK",IF(SUMPRODUCT(MAX((Documentos!$A$2:$A$601=$A51)*(Documentos!$B$2:$B$601=I$4)*Documentos!$J$2:$J$601))&lt;TODAY(),"CAD",IF(SUMPRODUCT(MAX((Documentos!$A$2:$A$601=$A51)*(Documentos!$B$2:$B$601=I$4)*Documentos!$J$2:$J$601))-TODAY()&lt;=Configuración!$B$2,(SUMPRODUCT(MAX((Documentos!$A$2:$A$601=$A51)*(Documentos!$B$2:$B$601=I$4)*Documentos!$J$2:$J$601))-TODAY())&amp;" d","OK")))))</f>
        <v/>
      </c>
      <c r="J51" s="12" t="str">
        <f ca="1">IF(OR($A51="",J$4=""),"",IF(COUNTIFS(Documentos!$A$2:$A$601,$A51,Documentos!$B$2:$B$601,J$4)=0,"—",IF(SUMPRODUCT(MAX((Documentos!$A$2:$A$601=$A51)*(Documentos!$B$2:$B$601=J$4)*Documentos!$J$2:$J$601))=0,"OK",IF(SUMPRODUCT(MAX((Documentos!$A$2:$A$601=$A51)*(Documentos!$B$2:$B$601=J$4)*Documentos!$J$2:$J$601))&lt;TODAY(),"CAD",IF(SUMPRODUCT(MAX((Documentos!$A$2:$A$601=$A51)*(Documentos!$B$2:$B$601=J$4)*Documentos!$J$2:$J$601))-TODAY()&lt;=Configuración!$B$2,(SUMPRODUCT(MAX((Documentos!$A$2:$A$601=$A51)*(Documentos!$B$2:$B$601=J$4)*Documentos!$J$2:$J$601))-TODAY())&amp;" d","OK")))))</f>
        <v/>
      </c>
      <c r="K51" s="12" t="str">
        <f ca="1">IF(OR($A51="",K$4=""),"",IF(COUNTIFS(Documentos!$A$2:$A$601,$A51,Documentos!$B$2:$B$601,K$4)=0,"—",IF(SUMPRODUCT(MAX((Documentos!$A$2:$A$601=$A51)*(Documentos!$B$2:$B$601=K$4)*Documentos!$J$2:$J$601))=0,"OK",IF(SUMPRODUCT(MAX((Documentos!$A$2:$A$601=$A51)*(Documentos!$B$2:$B$601=K$4)*Documentos!$J$2:$J$601))&lt;TODAY(),"CAD",IF(SUMPRODUCT(MAX((Documentos!$A$2:$A$601=$A51)*(Documentos!$B$2:$B$601=K$4)*Documentos!$J$2:$J$601))-TODAY()&lt;=Configuración!$B$2,(SUMPRODUCT(MAX((Documentos!$A$2:$A$601=$A51)*(Documentos!$B$2:$B$601=K$4)*Documentos!$J$2:$J$601))-TODAY())&amp;" d","OK")))))</f>
        <v/>
      </c>
    </row>
    <row r="52" spans="1:11" x14ac:dyDescent="0.3">
      <c r="A52" s="11" t="str">
        <f>IF(Trabajadores!A49="","",Trabajadores!A49)</f>
        <v/>
      </c>
      <c r="B52" s="12" t="str">
        <f ca="1">IF(OR($A52="",B$4=""),"",IF(COUNTIFS(Documentos!$A$2:$A$601,$A52,Documentos!$B$2:$B$601,B$4)=0,"—",IF(SUMPRODUCT(MAX((Documentos!$A$2:$A$601=$A52)*(Documentos!$B$2:$B$601=B$4)*Documentos!$J$2:$J$601))=0,"OK",IF(SUMPRODUCT(MAX((Documentos!$A$2:$A$601=$A52)*(Documentos!$B$2:$B$601=B$4)*Documentos!$J$2:$J$601))&lt;TODAY(),"CAD",IF(SUMPRODUCT(MAX((Documentos!$A$2:$A$601=$A52)*(Documentos!$B$2:$B$601=B$4)*Documentos!$J$2:$J$601))-TODAY()&lt;=Configuración!$B$2,(SUMPRODUCT(MAX((Documentos!$A$2:$A$601=$A52)*(Documentos!$B$2:$B$601=B$4)*Documentos!$J$2:$J$601))-TODAY())&amp;" d","OK")))))</f>
        <v/>
      </c>
      <c r="C52" s="12" t="str">
        <f ca="1">IF(OR($A52="",C$4=""),"",IF(COUNTIFS(Documentos!$A$2:$A$601,$A52,Documentos!$B$2:$B$601,C$4)=0,"—",IF(SUMPRODUCT(MAX((Documentos!$A$2:$A$601=$A52)*(Documentos!$B$2:$B$601=C$4)*Documentos!$J$2:$J$601))=0,"OK",IF(SUMPRODUCT(MAX((Documentos!$A$2:$A$601=$A52)*(Documentos!$B$2:$B$601=C$4)*Documentos!$J$2:$J$601))&lt;TODAY(),"CAD",IF(SUMPRODUCT(MAX((Documentos!$A$2:$A$601=$A52)*(Documentos!$B$2:$B$601=C$4)*Documentos!$J$2:$J$601))-TODAY()&lt;=Configuración!$B$2,(SUMPRODUCT(MAX((Documentos!$A$2:$A$601=$A52)*(Documentos!$B$2:$B$601=C$4)*Documentos!$J$2:$J$601))-TODAY())&amp;" d","OK")))))</f>
        <v/>
      </c>
      <c r="D52" s="12" t="str">
        <f ca="1">IF(OR($A52="",D$4=""),"",IF(COUNTIFS(Documentos!$A$2:$A$601,$A52,Documentos!$B$2:$B$601,D$4)=0,"—",IF(SUMPRODUCT(MAX((Documentos!$A$2:$A$601=$A52)*(Documentos!$B$2:$B$601=D$4)*Documentos!$J$2:$J$601))=0,"OK",IF(SUMPRODUCT(MAX((Documentos!$A$2:$A$601=$A52)*(Documentos!$B$2:$B$601=D$4)*Documentos!$J$2:$J$601))&lt;TODAY(),"CAD",IF(SUMPRODUCT(MAX((Documentos!$A$2:$A$601=$A52)*(Documentos!$B$2:$B$601=D$4)*Documentos!$J$2:$J$601))-TODAY()&lt;=Configuración!$B$2,(SUMPRODUCT(MAX((Documentos!$A$2:$A$601=$A52)*(Documentos!$B$2:$B$601=D$4)*Documentos!$J$2:$J$601))-TODAY())&amp;" d","OK")))))</f>
        <v/>
      </c>
      <c r="E52" s="12" t="str">
        <f ca="1">IF(OR($A52="",E$4=""),"",IF(COUNTIFS(Documentos!$A$2:$A$601,$A52,Documentos!$B$2:$B$601,E$4)=0,"—",IF(SUMPRODUCT(MAX((Documentos!$A$2:$A$601=$A52)*(Documentos!$B$2:$B$601=E$4)*Documentos!$J$2:$J$601))=0,"OK",IF(SUMPRODUCT(MAX((Documentos!$A$2:$A$601=$A52)*(Documentos!$B$2:$B$601=E$4)*Documentos!$J$2:$J$601))&lt;TODAY(),"CAD",IF(SUMPRODUCT(MAX((Documentos!$A$2:$A$601=$A52)*(Documentos!$B$2:$B$601=E$4)*Documentos!$J$2:$J$601))-TODAY()&lt;=Configuración!$B$2,(SUMPRODUCT(MAX((Documentos!$A$2:$A$601=$A52)*(Documentos!$B$2:$B$601=E$4)*Documentos!$J$2:$J$601))-TODAY())&amp;" d","OK")))))</f>
        <v/>
      </c>
      <c r="F52" s="12" t="str">
        <f ca="1">IF(OR($A52="",F$4=""),"",IF(COUNTIFS(Documentos!$A$2:$A$601,$A52,Documentos!$B$2:$B$601,F$4)=0,"—",IF(SUMPRODUCT(MAX((Documentos!$A$2:$A$601=$A52)*(Documentos!$B$2:$B$601=F$4)*Documentos!$J$2:$J$601))=0,"OK",IF(SUMPRODUCT(MAX((Documentos!$A$2:$A$601=$A52)*(Documentos!$B$2:$B$601=F$4)*Documentos!$J$2:$J$601))&lt;TODAY(),"CAD",IF(SUMPRODUCT(MAX((Documentos!$A$2:$A$601=$A52)*(Documentos!$B$2:$B$601=F$4)*Documentos!$J$2:$J$601))-TODAY()&lt;=Configuración!$B$2,(SUMPRODUCT(MAX((Documentos!$A$2:$A$601=$A52)*(Documentos!$B$2:$B$601=F$4)*Documentos!$J$2:$J$601))-TODAY())&amp;" d","OK")))))</f>
        <v/>
      </c>
      <c r="G52" s="12" t="str">
        <f ca="1">IF(OR($A52="",G$4=""),"",IF(COUNTIFS(Documentos!$A$2:$A$601,$A52,Documentos!$B$2:$B$601,G$4)=0,"—",IF(SUMPRODUCT(MAX((Documentos!$A$2:$A$601=$A52)*(Documentos!$B$2:$B$601=G$4)*Documentos!$J$2:$J$601))=0,"OK",IF(SUMPRODUCT(MAX((Documentos!$A$2:$A$601=$A52)*(Documentos!$B$2:$B$601=G$4)*Documentos!$J$2:$J$601))&lt;TODAY(),"CAD",IF(SUMPRODUCT(MAX((Documentos!$A$2:$A$601=$A52)*(Documentos!$B$2:$B$601=G$4)*Documentos!$J$2:$J$601))-TODAY()&lt;=Configuración!$B$2,(SUMPRODUCT(MAX((Documentos!$A$2:$A$601=$A52)*(Documentos!$B$2:$B$601=G$4)*Documentos!$J$2:$J$601))-TODAY())&amp;" d","OK")))))</f>
        <v/>
      </c>
      <c r="H52" s="12" t="str">
        <f ca="1">IF(OR($A52="",H$4=""),"",IF(COUNTIFS(Documentos!$A$2:$A$601,$A52,Documentos!$B$2:$B$601,H$4)=0,"—",IF(SUMPRODUCT(MAX((Documentos!$A$2:$A$601=$A52)*(Documentos!$B$2:$B$601=H$4)*Documentos!$J$2:$J$601))=0,"OK",IF(SUMPRODUCT(MAX((Documentos!$A$2:$A$601=$A52)*(Documentos!$B$2:$B$601=H$4)*Documentos!$J$2:$J$601))&lt;TODAY(),"CAD",IF(SUMPRODUCT(MAX((Documentos!$A$2:$A$601=$A52)*(Documentos!$B$2:$B$601=H$4)*Documentos!$J$2:$J$601))-TODAY()&lt;=Configuración!$B$2,(SUMPRODUCT(MAX((Documentos!$A$2:$A$601=$A52)*(Documentos!$B$2:$B$601=H$4)*Documentos!$J$2:$J$601))-TODAY())&amp;" d","OK")))))</f>
        <v/>
      </c>
      <c r="I52" s="12" t="str">
        <f ca="1">IF(OR($A52="",I$4=""),"",IF(COUNTIFS(Documentos!$A$2:$A$601,$A52,Documentos!$B$2:$B$601,I$4)=0,"—",IF(SUMPRODUCT(MAX((Documentos!$A$2:$A$601=$A52)*(Documentos!$B$2:$B$601=I$4)*Documentos!$J$2:$J$601))=0,"OK",IF(SUMPRODUCT(MAX((Documentos!$A$2:$A$601=$A52)*(Documentos!$B$2:$B$601=I$4)*Documentos!$J$2:$J$601))&lt;TODAY(),"CAD",IF(SUMPRODUCT(MAX((Documentos!$A$2:$A$601=$A52)*(Documentos!$B$2:$B$601=I$4)*Documentos!$J$2:$J$601))-TODAY()&lt;=Configuración!$B$2,(SUMPRODUCT(MAX((Documentos!$A$2:$A$601=$A52)*(Documentos!$B$2:$B$601=I$4)*Documentos!$J$2:$J$601))-TODAY())&amp;" d","OK")))))</f>
        <v/>
      </c>
      <c r="J52" s="12" t="str">
        <f ca="1">IF(OR($A52="",J$4=""),"",IF(COUNTIFS(Documentos!$A$2:$A$601,$A52,Documentos!$B$2:$B$601,J$4)=0,"—",IF(SUMPRODUCT(MAX((Documentos!$A$2:$A$601=$A52)*(Documentos!$B$2:$B$601=J$4)*Documentos!$J$2:$J$601))=0,"OK",IF(SUMPRODUCT(MAX((Documentos!$A$2:$A$601=$A52)*(Documentos!$B$2:$B$601=J$4)*Documentos!$J$2:$J$601))&lt;TODAY(),"CAD",IF(SUMPRODUCT(MAX((Documentos!$A$2:$A$601=$A52)*(Documentos!$B$2:$B$601=J$4)*Documentos!$J$2:$J$601))-TODAY()&lt;=Configuración!$B$2,(SUMPRODUCT(MAX((Documentos!$A$2:$A$601=$A52)*(Documentos!$B$2:$B$601=J$4)*Documentos!$J$2:$J$601))-TODAY())&amp;" d","OK")))))</f>
        <v/>
      </c>
      <c r="K52" s="12" t="str">
        <f ca="1">IF(OR($A52="",K$4=""),"",IF(COUNTIFS(Documentos!$A$2:$A$601,$A52,Documentos!$B$2:$B$601,K$4)=0,"—",IF(SUMPRODUCT(MAX((Documentos!$A$2:$A$601=$A52)*(Documentos!$B$2:$B$601=K$4)*Documentos!$J$2:$J$601))=0,"OK",IF(SUMPRODUCT(MAX((Documentos!$A$2:$A$601=$A52)*(Documentos!$B$2:$B$601=K$4)*Documentos!$J$2:$J$601))&lt;TODAY(),"CAD",IF(SUMPRODUCT(MAX((Documentos!$A$2:$A$601=$A52)*(Documentos!$B$2:$B$601=K$4)*Documentos!$J$2:$J$601))-TODAY()&lt;=Configuración!$B$2,(SUMPRODUCT(MAX((Documentos!$A$2:$A$601=$A52)*(Documentos!$B$2:$B$601=K$4)*Documentos!$J$2:$J$601))-TODAY())&amp;" d","OK")))))</f>
        <v/>
      </c>
    </row>
    <row r="53" spans="1:11" x14ac:dyDescent="0.3">
      <c r="A53" s="11" t="str">
        <f>IF(Trabajadores!A50="","",Trabajadores!A50)</f>
        <v/>
      </c>
      <c r="B53" s="12" t="str">
        <f ca="1">IF(OR($A53="",B$4=""),"",IF(COUNTIFS(Documentos!$A$2:$A$601,$A53,Documentos!$B$2:$B$601,B$4)=0,"—",IF(SUMPRODUCT(MAX((Documentos!$A$2:$A$601=$A53)*(Documentos!$B$2:$B$601=B$4)*Documentos!$J$2:$J$601))=0,"OK",IF(SUMPRODUCT(MAX((Documentos!$A$2:$A$601=$A53)*(Documentos!$B$2:$B$601=B$4)*Documentos!$J$2:$J$601))&lt;TODAY(),"CAD",IF(SUMPRODUCT(MAX((Documentos!$A$2:$A$601=$A53)*(Documentos!$B$2:$B$601=B$4)*Documentos!$J$2:$J$601))-TODAY()&lt;=Configuración!$B$2,(SUMPRODUCT(MAX((Documentos!$A$2:$A$601=$A53)*(Documentos!$B$2:$B$601=B$4)*Documentos!$J$2:$J$601))-TODAY())&amp;" d","OK")))))</f>
        <v/>
      </c>
      <c r="C53" s="12" t="str">
        <f ca="1">IF(OR($A53="",C$4=""),"",IF(COUNTIFS(Documentos!$A$2:$A$601,$A53,Documentos!$B$2:$B$601,C$4)=0,"—",IF(SUMPRODUCT(MAX((Documentos!$A$2:$A$601=$A53)*(Documentos!$B$2:$B$601=C$4)*Documentos!$J$2:$J$601))=0,"OK",IF(SUMPRODUCT(MAX((Documentos!$A$2:$A$601=$A53)*(Documentos!$B$2:$B$601=C$4)*Documentos!$J$2:$J$601))&lt;TODAY(),"CAD",IF(SUMPRODUCT(MAX((Documentos!$A$2:$A$601=$A53)*(Documentos!$B$2:$B$601=C$4)*Documentos!$J$2:$J$601))-TODAY()&lt;=Configuración!$B$2,(SUMPRODUCT(MAX((Documentos!$A$2:$A$601=$A53)*(Documentos!$B$2:$B$601=C$4)*Documentos!$J$2:$J$601))-TODAY())&amp;" d","OK")))))</f>
        <v/>
      </c>
      <c r="D53" s="12" t="str">
        <f ca="1">IF(OR($A53="",D$4=""),"",IF(COUNTIFS(Documentos!$A$2:$A$601,$A53,Documentos!$B$2:$B$601,D$4)=0,"—",IF(SUMPRODUCT(MAX((Documentos!$A$2:$A$601=$A53)*(Documentos!$B$2:$B$601=D$4)*Documentos!$J$2:$J$601))=0,"OK",IF(SUMPRODUCT(MAX((Documentos!$A$2:$A$601=$A53)*(Documentos!$B$2:$B$601=D$4)*Documentos!$J$2:$J$601))&lt;TODAY(),"CAD",IF(SUMPRODUCT(MAX((Documentos!$A$2:$A$601=$A53)*(Documentos!$B$2:$B$601=D$4)*Documentos!$J$2:$J$601))-TODAY()&lt;=Configuración!$B$2,(SUMPRODUCT(MAX((Documentos!$A$2:$A$601=$A53)*(Documentos!$B$2:$B$601=D$4)*Documentos!$J$2:$J$601))-TODAY())&amp;" d","OK")))))</f>
        <v/>
      </c>
      <c r="E53" s="12" t="str">
        <f ca="1">IF(OR($A53="",E$4=""),"",IF(COUNTIFS(Documentos!$A$2:$A$601,$A53,Documentos!$B$2:$B$601,E$4)=0,"—",IF(SUMPRODUCT(MAX((Documentos!$A$2:$A$601=$A53)*(Documentos!$B$2:$B$601=E$4)*Documentos!$J$2:$J$601))=0,"OK",IF(SUMPRODUCT(MAX((Documentos!$A$2:$A$601=$A53)*(Documentos!$B$2:$B$601=E$4)*Documentos!$J$2:$J$601))&lt;TODAY(),"CAD",IF(SUMPRODUCT(MAX((Documentos!$A$2:$A$601=$A53)*(Documentos!$B$2:$B$601=E$4)*Documentos!$J$2:$J$601))-TODAY()&lt;=Configuración!$B$2,(SUMPRODUCT(MAX((Documentos!$A$2:$A$601=$A53)*(Documentos!$B$2:$B$601=E$4)*Documentos!$J$2:$J$601))-TODAY())&amp;" d","OK")))))</f>
        <v/>
      </c>
      <c r="F53" s="12" t="str">
        <f ca="1">IF(OR($A53="",F$4=""),"",IF(COUNTIFS(Documentos!$A$2:$A$601,$A53,Documentos!$B$2:$B$601,F$4)=0,"—",IF(SUMPRODUCT(MAX((Documentos!$A$2:$A$601=$A53)*(Documentos!$B$2:$B$601=F$4)*Documentos!$J$2:$J$601))=0,"OK",IF(SUMPRODUCT(MAX((Documentos!$A$2:$A$601=$A53)*(Documentos!$B$2:$B$601=F$4)*Documentos!$J$2:$J$601))&lt;TODAY(),"CAD",IF(SUMPRODUCT(MAX((Documentos!$A$2:$A$601=$A53)*(Documentos!$B$2:$B$601=F$4)*Documentos!$J$2:$J$601))-TODAY()&lt;=Configuración!$B$2,(SUMPRODUCT(MAX((Documentos!$A$2:$A$601=$A53)*(Documentos!$B$2:$B$601=F$4)*Documentos!$J$2:$J$601))-TODAY())&amp;" d","OK")))))</f>
        <v/>
      </c>
      <c r="G53" s="12" t="str">
        <f ca="1">IF(OR($A53="",G$4=""),"",IF(COUNTIFS(Documentos!$A$2:$A$601,$A53,Documentos!$B$2:$B$601,G$4)=0,"—",IF(SUMPRODUCT(MAX((Documentos!$A$2:$A$601=$A53)*(Documentos!$B$2:$B$601=G$4)*Documentos!$J$2:$J$601))=0,"OK",IF(SUMPRODUCT(MAX((Documentos!$A$2:$A$601=$A53)*(Documentos!$B$2:$B$601=G$4)*Documentos!$J$2:$J$601))&lt;TODAY(),"CAD",IF(SUMPRODUCT(MAX((Documentos!$A$2:$A$601=$A53)*(Documentos!$B$2:$B$601=G$4)*Documentos!$J$2:$J$601))-TODAY()&lt;=Configuración!$B$2,(SUMPRODUCT(MAX((Documentos!$A$2:$A$601=$A53)*(Documentos!$B$2:$B$601=G$4)*Documentos!$J$2:$J$601))-TODAY())&amp;" d","OK")))))</f>
        <v/>
      </c>
      <c r="H53" s="12" t="str">
        <f ca="1">IF(OR($A53="",H$4=""),"",IF(COUNTIFS(Documentos!$A$2:$A$601,$A53,Documentos!$B$2:$B$601,H$4)=0,"—",IF(SUMPRODUCT(MAX((Documentos!$A$2:$A$601=$A53)*(Documentos!$B$2:$B$601=H$4)*Documentos!$J$2:$J$601))=0,"OK",IF(SUMPRODUCT(MAX((Documentos!$A$2:$A$601=$A53)*(Documentos!$B$2:$B$601=H$4)*Documentos!$J$2:$J$601))&lt;TODAY(),"CAD",IF(SUMPRODUCT(MAX((Documentos!$A$2:$A$601=$A53)*(Documentos!$B$2:$B$601=H$4)*Documentos!$J$2:$J$601))-TODAY()&lt;=Configuración!$B$2,(SUMPRODUCT(MAX((Documentos!$A$2:$A$601=$A53)*(Documentos!$B$2:$B$601=H$4)*Documentos!$J$2:$J$601))-TODAY())&amp;" d","OK")))))</f>
        <v/>
      </c>
      <c r="I53" s="12" t="str">
        <f ca="1">IF(OR($A53="",I$4=""),"",IF(COUNTIFS(Documentos!$A$2:$A$601,$A53,Documentos!$B$2:$B$601,I$4)=0,"—",IF(SUMPRODUCT(MAX((Documentos!$A$2:$A$601=$A53)*(Documentos!$B$2:$B$601=I$4)*Documentos!$J$2:$J$601))=0,"OK",IF(SUMPRODUCT(MAX((Documentos!$A$2:$A$601=$A53)*(Documentos!$B$2:$B$601=I$4)*Documentos!$J$2:$J$601))&lt;TODAY(),"CAD",IF(SUMPRODUCT(MAX((Documentos!$A$2:$A$601=$A53)*(Documentos!$B$2:$B$601=I$4)*Documentos!$J$2:$J$601))-TODAY()&lt;=Configuración!$B$2,(SUMPRODUCT(MAX((Documentos!$A$2:$A$601=$A53)*(Documentos!$B$2:$B$601=I$4)*Documentos!$J$2:$J$601))-TODAY())&amp;" d","OK")))))</f>
        <v/>
      </c>
      <c r="J53" s="12" t="str">
        <f ca="1">IF(OR($A53="",J$4=""),"",IF(COUNTIFS(Documentos!$A$2:$A$601,$A53,Documentos!$B$2:$B$601,J$4)=0,"—",IF(SUMPRODUCT(MAX((Documentos!$A$2:$A$601=$A53)*(Documentos!$B$2:$B$601=J$4)*Documentos!$J$2:$J$601))=0,"OK",IF(SUMPRODUCT(MAX((Documentos!$A$2:$A$601=$A53)*(Documentos!$B$2:$B$601=J$4)*Documentos!$J$2:$J$601))&lt;TODAY(),"CAD",IF(SUMPRODUCT(MAX((Documentos!$A$2:$A$601=$A53)*(Documentos!$B$2:$B$601=J$4)*Documentos!$J$2:$J$601))-TODAY()&lt;=Configuración!$B$2,(SUMPRODUCT(MAX((Documentos!$A$2:$A$601=$A53)*(Documentos!$B$2:$B$601=J$4)*Documentos!$J$2:$J$601))-TODAY())&amp;" d","OK")))))</f>
        <v/>
      </c>
      <c r="K53" s="12" t="str">
        <f ca="1">IF(OR($A53="",K$4=""),"",IF(COUNTIFS(Documentos!$A$2:$A$601,$A53,Documentos!$B$2:$B$601,K$4)=0,"—",IF(SUMPRODUCT(MAX((Documentos!$A$2:$A$601=$A53)*(Documentos!$B$2:$B$601=K$4)*Documentos!$J$2:$J$601))=0,"OK",IF(SUMPRODUCT(MAX((Documentos!$A$2:$A$601=$A53)*(Documentos!$B$2:$B$601=K$4)*Documentos!$J$2:$J$601))&lt;TODAY(),"CAD",IF(SUMPRODUCT(MAX((Documentos!$A$2:$A$601=$A53)*(Documentos!$B$2:$B$601=K$4)*Documentos!$J$2:$J$601))-TODAY()&lt;=Configuración!$B$2,(SUMPRODUCT(MAX((Documentos!$A$2:$A$601=$A53)*(Documentos!$B$2:$B$601=K$4)*Documentos!$J$2:$J$601))-TODAY())&amp;" d","OK")))))</f>
        <v/>
      </c>
    </row>
    <row r="54" spans="1:11" x14ac:dyDescent="0.3">
      <c r="A54" s="11" t="str">
        <f>IF(Trabajadores!A51="","",Trabajadores!A51)</f>
        <v/>
      </c>
      <c r="B54" s="12" t="str">
        <f ca="1">IF(OR($A54="",B$4=""),"",IF(COUNTIFS(Documentos!$A$2:$A$601,$A54,Documentos!$B$2:$B$601,B$4)=0,"—",IF(SUMPRODUCT(MAX((Documentos!$A$2:$A$601=$A54)*(Documentos!$B$2:$B$601=B$4)*Documentos!$J$2:$J$601))=0,"OK",IF(SUMPRODUCT(MAX((Documentos!$A$2:$A$601=$A54)*(Documentos!$B$2:$B$601=B$4)*Documentos!$J$2:$J$601))&lt;TODAY(),"CAD",IF(SUMPRODUCT(MAX((Documentos!$A$2:$A$601=$A54)*(Documentos!$B$2:$B$601=B$4)*Documentos!$J$2:$J$601))-TODAY()&lt;=Configuración!$B$2,(SUMPRODUCT(MAX((Documentos!$A$2:$A$601=$A54)*(Documentos!$B$2:$B$601=B$4)*Documentos!$J$2:$J$601))-TODAY())&amp;" d","OK")))))</f>
        <v/>
      </c>
      <c r="C54" s="12" t="str">
        <f ca="1">IF(OR($A54="",C$4=""),"",IF(COUNTIFS(Documentos!$A$2:$A$601,$A54,Documentos!$B$2:$B$601,C$4)=0,"—",IF(SUMPRODUCT(MAX((Documentos!$A$2:$A$601=$A54)*(Documentos!$B$2:$B$601=C$4)*Documentos!$J$2:$J$601))=0,"OK",IF(SUMPRODUCT(MAX((Documentos!$A$2:$A$601=$A54)*(Documentos!$B$2:$B$601=C$4)*Documentos!$J$2:$J$601))&lt;TODAY(),"CAD",IF(SUMPRODUCT(MAX((Documentos!$A$2:$A$601=$A54)*(Documentos!$B$2:$B$601=C$4)*Documentos!$J$2:$J$601))-TODAY()&lt;=Configuración!$B$2,(SUMPRODUCT(MAX((Documentos!$A$2:$A$601=$A54)*(Documentos!$B$2:$B$601=C$4)*Documentos!$J$2:$J$601))-TODAY())&amp;" d","OK")))))</f>
        <v/>
      </c>
      <c r="D54" s="12" t="str">
        <f ca="1">IF(OR($A54="",D$4=""),"",IF(COUNTIFS(Documentos!$A$2:$A$601,$A54,Documentos!$B$2:$B$601,D$4)=0,"—",IF(SUMPRODUCT(MAX((Documentos!$A$2:$A$601=$A54)*(Documentos!$B$2:$B$601=D$4)*Documentos!$J$2:$J$601))=0,"OK",IF(SUMPRODUCT(MAX((Documentos!$A$2:$A$601=$A54)*(Documentos!$B$2:$B$601=D$4)*Documentos!$J$2:$J$601))&lt;TODAY(),"CAD",IF(SUMPRODUCT(MAX((Documentos!$A$2:$A$601=$A54)*(Documentos!$B$2:$B$601=D$4)*Documentos!$J$2:$J$601))-TODAY()&lt;=Configuración!$B$2,(SUMPRODUCT(MAX((Documentos!$A$2:$A$601=$A54)*(Documentos!$B$2:$B$601=D$4)*Documentos!$J$2:$J$601))-TODAY())&amp;" d","OK")))))</f>
        <v/>
      </c>
      <c r="E54" s="12" t="str">
        <f ca="1">IF(OR($A54="",E$4=""),"",IF(COUNTIFS(Documentos!$A$2:$A$601,$A54,Documentos!$B$2:$B$601,E$4)=0,"—",IF(SUMPRODUCT(MAX((Documentos!$A$2:$A$601=$A54)*(Documentos!$B$2:$B$601=E$4)*Documentos!$J$2:$J$601))=0,"OK",IF(SUMPRODUCT(MAX((Documentos!$A$2:$A$601=$A54)*(Documentos!$B$2:$B$601=E$4)*Documentos!$J$2:$J$601))&lt;TODAY(),"CAD",IF(SUMPRODUCT(MAX((Documentos!$A$2:$A$601=$A54)*(Documentos!$B$2:$B$601=E$4)*Documentos!$J$2:$J$601))-TODAY()&lt;=Configuración!$B$2,(SUMPRODUCT(MAX((Documentos!$A$2:$A$601=$A54)*(Documentos!$B$2:$B$601=E$4)*Documentos!$J$2:$J$601))-TODAY())&amp;" d","OK")))))</f>
        <v/>
      </c>
      <c r="F54" s="12" t="str">
        <f ca="1">IF(OR($A54="",F$4=""),"",IF(COUNTIFS(Documentos!$A$2:$A$601,$A54,Documentos!$B$2:$B$601,F$4)=0,"—",IF(SUMPRODUCT(MAX((Documentos!$A$2:$A$601=$A54)*(Documentos!$B$2:$B$601=F$4)*Documentos!$J$2:$J$601))=0,"OK",IF(SUMPRODUCT(MAX((Documentos!$A$2:$A$601=$A54)*(Documentos!$B$2:$B$601=F$4)*Documentos!$J$2:$J$601))&lt;TODAY(),"CAD",IF(SUMPRODUCT(MAX((Documentos!$A$2:$A$601=$A54)*(Documentos!$B$2:$B$601=F$4)*Documentos!$J$2:$J$601))-TODAY()&lt;=Configuración!$B$2,(SUMPRODUCT(MAX((Documentos!$A$2:$A$601=$A54)*(Documentos!$B$2:$B$601=F$4)*Documentos!$J$2:$J$601))-TODAY())&amp;" d","OK")))))</f>
        <v/>
      </c>
      <c r="G54" s="12" t="str">
        <f ca="1">IF(OR($A54="",G$4=""),"",IF(COUNTIFS(Documentos!$A$2:$A$601,$A54,Documentos!$B$2:$B$601,G$4)=0,"—",IF(SUMPRODUCT(MAX((Documentos!$A$2:$A$601=$A54)*(Documentos!$B$2:$B$601=G$4)*Documentos!$J$2:$J$601))=0,"OK",IF(SUMPRODUCT(MAX((Documentos!$A$2:$A$601=$A54)*(Documentos!$B$2:$B$601=G$4)*Documentos!$J$2:$J$601))&lt;TODAY(),"CAD",IF(SUMPRODUCT(MAX((Documentos!$A$2:$A$601=$A54)*(Documentos!$B$2:$B$601=G$4)*Documentos!$J$2:$J$601))-TODAY()&lt;=Configuración!$B$2,(SUMPRODUCT(MAX((Documentos!$A$2:$A$601=$A54)*(Documentos!$B$2:$B$601=G$4)*Documentos!$J$2:$J$601))-TODAY())&amp;" d","OK")))))</f>
        <v/>
      </c>
      <c r="H54" s="12" t="str">
        <f ca="1">IF(OR($A54="",H$4=""),"",IF(COUNTIFS(Documentos!$A$2:$A$601,$A54,Documentos!$B$2:$B$601,H$4)=0,"—",IF(SUMPRODUCT(MAX((Documentos!$A$2:$A$601=$A54)*(Documentos!$B$2:$B$601=H$4)*Documentos!$J$2:$J$601))=0,"OK",IF(SUMPRODUCT(MAX((Documentos!$A$2:$A$601=$A54)*(Documentos!$B$2:$B$601=H$4)*Documentos!$J$2:$J$601))&lt;TODAY(),"CAD",IF(SUMPRODUCT(MAX((Documentos!$A$2:$A$601=$A54)*(Documentos!$B$2:$B$601=H$4)*Documentos!$J$2:$J$601))-TODAY()&lt;=Configuración!$B$2,(SUMPRODUCT(MAX((Documentos!$A$2:$A$601=$A54)*(Documentos!$B$2:$B$601=H$4)*Documentos!$J$2:$J$601))-TODAY())&amp;" d","OK")))))</f>
        <v/>
      </c>
      <c r="I54" s="12" t="str">
        <f ca="1">IF(OR($A54="",I$4=""),"",IF(COUNTIFS(Documentos!$A$2:$A$601,$A54,Documentos!$B$2:$B$601,I$4)=0,"—",IF(SUMPRODUCT(MAX((Documentos!$A$2:$A$601=$A54)*(Documentos!$B$2:$B$601=I$4)*Documentos!$J$2:$J$601))=0,"OK",IF(SUMPRODUCT(MAX((Documentos!$A$2:$A$601=$A54)*(Documentos!$B$2:$B$601=I$4)*Documentos!$J$2:$J$601))&lt;TODAY(),"CAD",IF(SUMPRODUCT(MAX((Documentos!$A$2:$A$601=$A54)*(Documentos!$B$2:$B$601=I$4)*Documentos!$J$2:$J$601))-TODAY()&lt;=Configuración!$B$2,(SUMPRODUCT(MAX((Documentos!$A$2:$A$601=$A54)*(Documentos!$B$2:$B$601=I$4)*Documentos!$J$2:$J$601))-TODAY())&amp;" d","OK")))))</f>
        <v/>
      </c>
      <c r="J54" s="12" t="str">
        <f ca="1">IF(OR($A54="",J$4=""),"",IF(COUNTIFS(Documentos!$A$2:$A$601,$A54,Documentos!$B$2:$B$601,J$4)=0,"—",IF(SUMPRODUCT(MAX((Documentos!$A$2:$A$601=$A54)*(Documentos!$B$2:$B$601=J$4)*Documentos!$J$2:$J$601))=0,"OK",IF(SUMPRODUCT(MAX((Documentos!$A$2:$A$601=$A54)*(Documentos!$B$2:$B$601=J$4)*Documentos!$J$2:$J$601))&lt;TODAY(),"CAD",IF(SUMPRODUCT(MAX((Documentos!$A$2:$A$601=$A54)*(Documentos!$B$2:$B$601=J$4)*Documentos!$J$2:$J$601))-TODAY()&lt;=Configuración!$B$2,(SUMPRODUCT(MAX((Documentos!$A$2:$A$601=$A54)*(Documentos!$B$2:$B$601=J$4)*Documentos!$J$2:$J$601))-TODAY())&amp;" d","OK")))))</f>
        <v/>
      </c>
      <c r="K54" s="12" t="str">
        <f ca="1">IF(OR($A54="",K$4=""),"",IF(COUNTIFS(Documentos!$A$2:$A$601,$A54,Documentos!$B$2:$B$601,K$4)=0,"—",IF(SUMPRODUCT(MAX((Documentos!$A$2:$A$601=$A54)*(Documentos!$B$2:$B$601=K$4)*Documentos!$J$2:$J$601))=0,"OK",IF(SUMPRODUCT(MAX((Documentos!$A$2:$A$601=$A54)*(Documentos!$B$2:$B$601=K$4)*Documentos!$J$2:$J$601))&lt;TODAY(),"CAD",IF(SUMPRODUCT(MAX((Documentos!$A$2:$A$601=$A54)*(Documentos!$B$2:$B$601=K$4)*Documentos!$J$2:$J$601))-TODAY()&lt;=Configuración!$B$2,(SUMPRODUCT(MAX((Documentos!$A$2:$A$601=$A54)*(Documentos!$B$2:$B$601=K$4)*Documentos!$J$2:$J$601))-TODAY())&amp;" d","OK")))))</f>
        <v/>
      </c>
    </row>
    <row r="55" spans="1:11" x14ac:dyDescent="0.3">
      <c r="A55" s="11" t="str">
        <f>IF(Trabajadores!A52="","",Trabajadores!A52)</f>
        <v/>
      </c>
      <c r="B55" s="12" t="str">
        <f ca="1">IF(OR($A55="",B$4=""),"",IF(COUNTIFS(Documentos!$A$2:$A$601,$A55,Documentos!$B$2:$B$601,B$4)=0,"—",IF(SUMPRODUCT(MAX((Documentos!$A$2:$A$601=$A55)*(Documentos!$B$2:$B$601=B$4)*Documentos!$J$2:$J$601))=0,"OK",IF(SUMPRODUCT(MAX((Documentos!$A$2:$A$601=$A55)*(Documentos!$B$2:$B$601=B$4)*Documentos!$J$2:$J$601))&lt;TODAY(),"CAD",IF(SUMPRODUCT(MAX((Documentos!$A$2:$A$601=$A55)*(Documentos!$B$2:$B$601=B$4)*Documentos!$J$2:$J$601))-TODAY()&lt;=Configuración!$B$2,(SUMPRODUCT(MAX((Documentos!$A$2:$A$601=$A55)*(Documentos!$B$2:$B$601=B$4)*Documentos!$J$2:$J$601))-TODAY())&amp;" d","OK")))))</f>
        <v/>
      </c>
      <c r="C55" s="12" t="str">
        <f ca="1">IF(OR($A55="",C$4=""),"",IF(COUNTIFS(Documentos!$A$2:$A$601,$A55,Documentos!$B$2:$B$601,C$4)=0,"—",IF(SUMPRODUCT(MAX((Documentos!$A$2:$A$601=$A55)*(Documentos!$B$2:$B$601=C$4)*Documentos!$J$2:$J$601))=0,"OK",IF(SUMPRODUCT(MAX((Documentos!$A$2:$A$601=$A55)*(Documentos!$B$2:$B$601=C$4)*Documentos!$J$2:$J$601))&lt;TODAY(),"CAD",IF(SUMPRODUCT(MAX((Documentos!$A$2:$A$601=$A55)*(Documentos!$B$2:$B$601=C$4)*Documentos!$J$2:$J$601))-TODAY()&lt;=Configuración!$B$2,(SUMPRODUCT(MAX((Documentos!$A$2:$A$601=$A55)*(Documentos!$B$2:$B$601=C$4)*Documentos!$J$2:$J$601))-TODAY())&amp;" d","OK")))))</f>
        <v/>
      </c>
      <c r="D55" s="12" t="str">
        <f ca="1">IF(OR($A55="",D$4=""),"",IF(COUNTIFS(Documentos!$A$2:$A$601,$A55,Documentos!$B$2:$B$601,D$4)=0,"—",IF(SUMPRODUCT(MAX((Documentos!$A$2:$A$601=$A55)*(Documentos!$B$2:$B$601=D$4)*Documentos!$J$2:$J$601))=0,"OK",IF(SUMPRODUCT(MAX((Documentos!$A$2:$A$601=$A55)*(Documentos!$B$2:$B$601=D$4)*Documentos!$J$2:$J$601))&lt;TODAY(),"CAD",IF(SUMPRODUCT(MAX((Documentos!$A$2:$A$601=$A55)*(Documentos!$B$2:$B$601=D$4)*Documentos!$J$2:$J$601))-TODAY()&lt;=Configuración!$B$2,(SUMPRODUCT(MAX((Documentos!$A$2:$A$601=$A55)*(Documentos!$B$2:$B$601=D$4)*Documentos!$J$2:$J$601))-TODAY())&amp;" d","OK")))))</f>
        <v/>
      </c>
      <c r="E55" s="12" t="str">
        <f ca="1">IF(OR($A55="",E$4=""),"",IF(COUNTIFS(Documentos!$A$2:$A$601,$A55,Documentos!$B$2:$B$601,E$4)=0,"—",IF(SUMPRODUCT(MAX((Documentos!$A$2:$A$601=$A55)*(Documentos!$B$2:$B$601=E$4)*Documentos!$J$2:$J$601))=0,"OK",IF(SUMPRODUCT(MAX((Documentos!$A$2:$A$601=$A55)*(Documentos!$B$2:$B$601=E$4)*Documentos!$J$2:$J$601))&lt;TODAY(),"CAD",IF(SUMPRODUCT(MAX((Documentos!$A$2:$A$601=$A55)*(Documentos!$B$2:$B$601=E$4)*Documentos!$J$2:$J$601))-TODAY()&lt;=Configuración!$B$2,(SUMPRODUCT(MAX((Documentos!$A$2:$A$601=$A55)*(Documentos!$B$2:$B$601=E$4)*Documentos!$J$2:$J$601))-TODAY())&amp;" d","OK")))))</f>
        <v/>
      </c>
      <c r="F55" s="12" t="str">
        <f ca="1">IF(OR($A55="",F$4=""),"",IF(COUNTIFS(Documentos!$A$2:$A$601,$A55,Documentos!$B$2:$B$601,F$4)=0,"—",IF(SUMPRODUCT(MAX((Documentos!$A$2:$A$601=$A55)*(Documentos!$B$2:$B$601=F$4)*Documentos!$J$2:$J$601))=0,"OK",IF(SUMPRODUCT(MAX((Documentos!$A$2:$A$601=$A55)*(Documentos!$B$2:$B$601=F$4)*Documentos!$J$2:$J$601))&lt;TODAY(),"CAD",IF(SUMPRODUCT(MAX((Documentos!$A$2:$A$601=$A55)*(Documentos!$B$2:$B$601=F$4)*Documentos!$J$2:$J$601))-TODAY()&lt;=Configuración!$B$2,(SUMPRODUCT(MAX((Documentos!$A$2:$A$601=$A55)*(Documentos!$B$2:$B$601=F$4)*Documentos!$J$2:$J$601))-TODAY())&amp;" d","OK")))))</f>
        <v/>
      </c>
      <c r="G55" s="12" t="str">
        <f ca="1">IF(OR($A55="",G$4=""),"",IF(COUNTIFS(Documentos!$A$2:$A$601,$A55,Documentos!$B$2:$B$601,G$4)=0,"—",IF(SUMPRODUCT(MAX((Documentos!$A$2:$A$601=$A55)*(Documentos!$B$2:$B$601=G$4)*Documentos!$J$2:$J$601))=0,"OK",IF(SUMPRODUCT(MAX((Documentos!$A$2:$A$601=$A55)*(Documentos!$B$2:$B$601=G$4)*Documentos!$J$2:$J$601))&lt;TODAY(),"CAD",IF(SUMPRODUCT(MAX((Documentos!$A$2:$A$601=$A55)*(Documentos!$B$2:$B$601=G$4)*Documentos!$J$2:$J$601))-TODAY()&lt;=Configuración!$B$2,(SUMPRODUCT(MAX((Documentos!$A$2:$A$601=$A55)*(Documentos!$B$2:$B$601=G$4)*Documentos!$J$2:$J$601))-TODAY())&amp;" d","OK")))))</f>
        <v/>
      </c>
      <c r="H55" s="12" t="str">
        <f ca="1">IF(OR($A55="",H$4=""),"",IF(COUNTIFS(Documentos!$A$2:$A$601,$A55,Documentos!$B$2:$B$601,H$4)=0,"—",IF(SUMPRODUCT(MAX((Documentos!$A$2:$A$601=$A55)*(Documentos!$B$2:$B$601=H$4)*Documentos!$J$2:$J$601))=0,"OK",IF(SUMPRODUCT(MAX((Documentos!$A$2:$A$601=$A55)*(Documentos!$B$2:$B$601=H$4)*Documentos!$J$2:$J$601))&lt;TODAY(),"CAD",IF(SUMPRODUCT(MAX((Documentos!$A$2:$A$601=$A55)*(Documentos!$B$2:$B$601=H$4)*Documentos!$J$2:$J$601))-TODAY()&lt;=Configuración!$B$2,(SUMPRODUCT(MAX((Documentos!$A$2:$A$601=$A55)*(Documentos!$B$2:$B$601=H$4)*Documentos!$J$2:$J$601))-TODAY())&amp;" d","OK")))))</f>
        <v/>
      </c>
      <c r="I55" s="12" t="str">
        <f ca="1">IF(OR($A55="",I$4=""),"",IF(COUNTIFS(Documentos!$A$2:$A$601,$A55,Documentos!$B$2:$B$601,I$4)=0,"—",IF(SUMPRODUCT(MAX((Documentos!$A$2:$A$601=$A55)*(Documentos!$B$2:$B$601=I$4)*Documentos!$J$2:$J$601))=0,"OK",IF(SUMPRODUCT(MAX((Documentos!$A$2:$A$601=$A55)*(Documentos!$B$2:$B$601=I$4)*Documentos!$J$2:$J$601))&lt;TODAY(),"CAD",IF(SUMPRODUCT(MAX((Documentos!$A$2:$A$601=$A55)*(Documentos!$B$2:$B$601=I$4)*Documentos!$J$2:$J$601))-TODAY()&lt;=Configuración!$B$2,(SUMPRODUCT(MAX((Documentos!$A$2:$A$601=$A55)*(Documentos!$B$2:$B$601=I$4)*Documentos!$J$2:$J$601))-TODAY())&amp;" d","OK")))))</f>
        <v/>
      </c>
      <c r="J55" s="12" t="str">
        <f ca="1">IF(OR($A55="",J$4=""),"",IF(COUNTIFS(Documentos!$A$2:$A$601,$A55,Documentos!$B$2:$B$601,J$4)=0,"—",IF(SUMPRODUCT(MAX((Documentos!$A$2:$A$601=$A55)*(Documentos!$B$2:$B$601=J$4)*Documentos!$J$2:$J$601))=0,"OK",IF(SUMPRODUCT(MAX((Documentos!$A$2:$A$601=$A55)*(Documentos!$B$2:$B$601=J$4)*Documentos!$J$2:$J$601))&lt;TODAY(),"CAD",IF(SUMPRODUCT(MAX((Documentos!$A$2:$A$601=$A55)*(Documentos!$B$2:$B$601=J$4)*Documentos!$J$2:$J$601))-TODAY()&lt;=Configuración!$B$2,(SUMPRODUCT(MAX((Documentos!$A$2:$A$601=$A55)*(Documentos!$B$2:$B$601=J$4)*Documentos!$J$2:$J$601))-TODAY())&amp;" d","OK")))))</f>
        <v/>
      </c>
      <c r="K55" s="12" t="str">
        <f ca="1">IF(OR($A55="",K$4=""),"",IF(COUNTIFS(Documentos!$A$2:$A$601,$A55,Documentos!$B$2:$B$601,K$4)=0,"—",IF(SUMPRODUCT(MAX((Documentos!$A$2:$A$601=$A55)*(Documentos!$B$2:$B$601=K$4)*Documentos!$J$2:$J$601))=0,"OK",IF(SUMPRODUCT(MAX((Documentos!$A$2:$A$601=$A55)*(Documentos!$B$2:$B$601=K$4)*Documentos!$J$2:$J$601))&lt;TODAY(),"CAD",IF(SUMPRODUCT(MAX((Documentos!$A$2:$A$601=$A55)*(Documentos!$B$2:$B$601=K$4)*Documentos!$J$2:$J$601))-TODAY()&lt;=Configuración!$B$2,(SUMPRODUCT(MAX((Documentos!$A$2:$A$601=$A55)*(Documentos!$B$2:$B$601=K$4)*Documentos!$J$2:$J$601))-TODAY())&amp;" d","OK")))))</f>
        <v/>
      </c>
    </row>
    <row r="56" spans="1:11" x14ac:dyDescent="0.3">
      <c r="A56" s="11" t="str">
        <f>IF(Trabajadores!A53="","",Trabajadores!A53)</f>
        <v/>
      </c>
      <c r="B56" s="12" t="str">
        <f ca="1">IF(OR($A56="",B$4=""),"",IF(COUNTIFS(Documentos!$A$2:$A$601,$A56,Documentos!$B$2:$B$601,B$4)=0,"—",IF(SUMPRODUCT(MAX((Documentos!$A$2:$A$601=$A56)*(Documentos!$B$2:$B$601=B$4)*Documentos!$J$2:$J$601))=0,"OK",IF(SUMPRODUCT(MAX((Documentos!$A$2:$A$601=$A56)*(Documentos!$B$2:$B$601=B$4)*Documentos!$J$2:$J$601))&lt;TODAY(),"CAD",IF(SUMPRODUCT(MAX((Documentos!$A$2:$A$601=$A56)*(Documentos!$B$2:$B$601=B$4)*Documentos!$J$2:$J$601))-TODAY()&lt;=Configuración!$B$2,(SUMPRODUCT(MAX((Documentos!$A$2:$A$601=$A56)*(Documentos!$B$2:$B$601=B$4)*Documentos!$J$2:$J$601))-TODAY())&amp;" d","OK")))))</f>
        <v/>
      </c>
      <c r="C56" s="12" t="str">
        <f ca="1">IF(OR($A56="",C$4=""),"",IF(COUNTIFS(Documentos!$A$2:$A$601,$A56,Documentos!$B$2:$B$601,C$4)=0,"—",IF(SUMPRODUCT(MAX((Documentos!$A$2:$A$601=$A56)*(Documentos!$B$2:$B$601=C$4)*Documentos!$J$2:$J$601))=0,"OK",IF(SUMPRODUCT(MAX((Documentos!$A$2:$A$601=$A56)*(Documentos!$B$2:$B$601=C$4)*Documentos!$J$2:$J$601))&lt;TODAY(),"CAD",IF(SUMPRODUCT(MAX((Documentos!$A$2:$A$601=$A56)*(Documentos!$B$2:$B$601=C$4)*Documentos!$J$2:$J$601))-TODAY()&lt;=Configuración!$B$2,(SUMPRODUCT(MAX((Documentos!$A$2:$A$601=$A56)*(Documentos!$B$2:$B$601=C$4)*Documentos!$J$2:$J$601))-TODAY())&amp;" d","OK")))))</f>
        <v/>
      </c>
      <c r="D56" s="12" t="str">
        <f ca="1">IF(OR($A56="",D$4=""),"",IF(COUNTIFS(Documentos!$A$2:$A$601,$A56,Documentos!$B$2:$B$601,D$4)=0,"—",IF(SUMPRODUCT(MAX((Documentos!$A$2:$A$601=$A56)*(Documentos!$B$2:$B$601=D$4)*Documentos!$J$2:$J$601))=0,"OK",IF(SUMPRODUCT(MAX((Documentos!$A$2:$A$601=$A56)*(Documentos!$B$2:$B$601=D$4)*Documentos!$J$2:$J$601))&lt;TODAY(),"CAD",IF(SUMPRODUCT(MAX((Documentos!$A$2:$A$601=$A56)*(Documentos!$B$2:$B$601=D$4)*Documentos!$J$2:$J$601))-TODAY()&lt;=Configuración!$B$2,(SUMPRODUCT(MAX((Documentos!$A$2:$A$601=$A56)*(Documentos!$B$2:$B$601=D$4)*Documentos!$J$2:$J$601))-TODAY())&amp;" d","OK")))))</f>
        <v/>
      </c>
      <c r="E56" s="12" t="str">
        <f ca="1">IF(OR($A56="",E$4=""),"",IF(COUNTIFS(Documentos!$A$2:$A$601,$A56,Documentos!$B$2:$B$601,E$4)=0,"—",IF(SUMPRODUCT(MAX((Documentos!$A$2:$A$601=$A56)*(Documentos!$B$2:$B$601=E$4)*Documentos!$J$2:$J$601))=0,"OK",IF(SUMPRODUCT(MAX((Documentos!$A$2:$A$601=$A56)*(Documentos!$B$2:$B$601=E$4)*Documentos!$J$2:$J$601))&lt;TODAY(),"CAD",IF(SUMPRODUCT(MAX((Documentos!$A$2:$A$601=$A56)*(Documentos!$B$2:$B$601=E$4)*Documentos!$J$2:$J$601))-TODAY()&lt;=Configuración!$B$2,(SUMPRODUCT(MAX((Documentos!$A$2:$A$601=$A56)*(Documentos!$B$2:$B$601=E$4)*Documentos!$J$2:$J$601))-TODAY())&amp;" d","OK")))))</f>
        <v/>
      </c>
      <c r="F56" s="12" t="str">
        <f ca="1">IF(OR($A56="",F$4=""),"",IF(COUNTIFS(Documentos!$A$2:$A$601,$A56,Documentos!$B$2:$B$601,F$4)=0,"—",IF(SUMPRODUCT(MAX((Documentos!$A$2:$A$601=$A56)*(Documentos!$B$2:$B$601=F$4)*Documentos!$J$2:$J$601))=0,"OK",IF(SUMPRODUCT(MAX((Documentos!$A$2:$A$601=$A56)*(Documentos!$B$2:$B$601=F$4)*Documentos!$J$2:$J$601))&lt;TODAY(),"CAD",IF(SUMPRODUCT(MAX((Documentos!$A$2:$A$601=$A56)*(Documentos!$B$2:$B$601=F$4)*Documentos!$J$2:$J$601))-TODAY()&lt;=Configuración!$B$2,(SUMPRODUCT(MAX((Documentos!$A$2:$A$601=$A56)*(Documentos!$B$2:$B$601=F$4)*Documentos!$J$2:$J$601))-TODAY())&amp;" d","OK")))))</f>
        <v/>
      </c>
      <c r="G56" s="12" t="str">
        <f ca="1">IF(OR($A56="",G$4=""),"",IF(COUNTIFS(Documentos!$A$2:$A$601,$A56,Documentos!$B$2:$B$601,G$4)=0,"—",IF(SUMPRODUCT(MAX((Documentos!$A$2:$A$601=$A56)*(Documentos!$B$2:$B$601=G$4)*Documentos!$J$2:$J$601))=0,"OK",IF(SUMPRODUCT(MAX((Documentos!$A$2:$A$601=$A56)*(Documentos!$B$2:$B$601=G$4)*Documentos!$J$2:$J$601))&lt;TODAY(),"CAD",IF(SUMPRODUCT(MAX((Documentos!$A$2:$A$601=$A56)*(Documentos!$B$2:$B$601=G$4)*Documentos!$J$2:$J$601))-TODAY()&lt;=Configuración!$B$2,(SUMPRODUCT(MAX((Documentos!$A$2:$A$601=$A56)*(Documentos!$B$2:$B$601=G$4)*Documentos!$J$2:$J$601))-TODAY())&amp;" d","OK")))))</f>
        <v/>
      </c>
      <c r="H56" s="12" t="str">
        <f ca="1">IF(OR($A56="",H$4=""),"",IF(COUNTIFS(Documentos!$A$2:$A$601,$A56,Documentos!$B$2:$B$601,H$4)=0,"—",IF(SUMPRODUCT(MAX((Documentos!$A$2:$A$601=$A56)*(Documentos!$B$2:$B$601=H$4)*Documentos!$J$2:$J$601))=0,"OK",IF(SUMPRODUCT(MAX((Documentos!$A$2:$A$601=$A56)*(Documentos!$B$2:$B$601=H$4)*Documentos!$J$2:$J$601))&lt;TODAY(),"CAD",IF(SUMPRODUCT(MAX((Documentos!$A$2:$A$601=$A56)*(Documentos!$B$2:$B$601=H$4)*Documentos!$J$2:$J$601))-TODAY()&lt;=Configuración!$B$2,(SUMPRODUCT(MAX((Documentos!$A$2:$A$601=$A56)*(Documentos!$B$2:$B$601=H$4)*Documentos!$J$2:$J$601))-TODAY())&amp;" d","OK")))))</f>
        <v/>
      </c>
      <c r="I56" s="12" t="str">
        <f ca="1">IF(OR($A56="",I$4=""),"",IF(COUNTIFS(Documentos!$A$2:$A$601,$A56,Documentos!$B$2:$B$601,I$4)=0,"—",IF(SUMPRODUCT(MAX((Documentos!$A$2:$A$601=$A56)*(Documentos!$B$2:$B$601=I$4)*Documentos!$J$2:$J$601))=0,"OK",IF(SUMPRODUCT(MAX((Documentos!$A$2:$A$601=$A56)*(Documentos!$B$2:$B$601=I$4)*Documentos!$J$2:$J$601))&lt;TODAY(),"CAD",IF(SUMPRODUCT(MAX((Documentos!$A$2:$A$601=$A56)*(Documentos!$B$2:$B$601=I$4)*Documentos!$J$2:$J$601))-TODAY()&lt;=Configuración!$B$2,(SUMPRODUCT(MAX((Documentos!$A$2:$A$601=$A56)*(Documentos!$B$2:$B$601=I$4)*Documentos!$J$2:$J$601))-TODAY())&amp;" d","OK")))))</f>
        <v/>
      </c>
      <c r="J56" s="12" t="str">
        <f ca="1">IF(OR($A56="",J$4=""),"",IF(COUNTIFS(Documentos!$A$2:$A$601,$A56,Documentos!$B$2:$B$601,J$4)=0,"—",IF(SUMPRODUCT(MAX((Documentos!$A$2:$A$601=$A56)*(Documentos!$B$2:$B$601=J$4)*Documentos!$J$2:$J$601))=0,"OK",IF(SUMPRODUCT(MAX((Documentos!$A$2:$A$601=$A56)*(Documentos!$B$2:$B$601=J$4)*Documentos!$J$2:$J$601))&lt;TODAY(),"CAD",IF(SUMPRODUCT(MAX((Documentos!$A$2:$A$601=$A56)*(Documentos!$B$2:$B$601=J$4)*Documentos!$J$2:$J$601))-TODAY()&lt;=Configuración!$B$2,(SUMPRODUCT(MAX((Documentos!$A$2:$A$601=$A56)*(Documentos!$B$2:$B$601=J$4)*Documentos!$J$2:$J$601))-TODAY())&amp;" d","OK")))))</f>
        <v/>
      </c>
      <c r="K56" s="12" t="str">
        <f ca="1">IF(OR($A56="",K$4=""),"",IF(COUNTIFS(Documentos!$A$2:$A$601,$A56,Documentos!$B$2:$B$601,K$4)=0,"—",IF(SUMPRODUCT(MAX((Documentos!$A$2:$A$601=$A56)*(Documentos!$B$2:$B$601=K$4)*Documentos!$J$2:$J$601))=0,"OK",IF(SUMPRODUCT(MAX((Documentos!$A$2:$A$601=$A56)*(Documentos!$B$2:$B$601=K$4)*Documentos!$J$2:$J$601))&lt;TODAY(),"CAD",IF(SUMPRODUCT(MAX((Documentos!$A$2:$A$601=$A56)*(Documentos!$B$2:$B$601=K$4)*Documentos!$J$2:$J$601))-TODAY()&lt;=Configuración!$B$2,(SUMPRODUCT(MAX((Documentos!$A$2:$A$601=$A56)*(Documentos!$B$2:$B$601=K$4)*Documentos!$J$2:$J$601))-TODAY())&amp;" d","OK")))))</f>
        <v/>
      </c>
    </row>
    <row r="57" spans="1:11" x14ac:dyDescent="0.3">
      <c r="A57" s="11" t="str">
        <f>IF(Trabajadores!A54="","",Trabajadores!A54)</f>
        <v/>
      </c>
      <c r="B57" s="12" t="str">
        <f ca="1">IF(OR($A57="",B$4=""),"",IF(COUNTIFS(Documentos!$A$2:$A$601,$A57,Documentos!$B$2:$B$601,B$4)=0,"—",IF(SUMPRODUCT(MAX((Documentos!$A$2:$A$601=$A57)*(Documentos!$B$2:$B$601=B$4)*Documentos!$J$2:$J$601))=0,"OK",IF(SUMPRODUCT(MAX((Documentos!$A$2:$A$601=$A57)*(Documentos!$B$2:$B$601=B$4)*Documentos!$J$2:$J$601))&lt;TODAY(),"CAD",IF(SUMPRODUCT(MAX((Documentos!$A$2:$A$601=$A57)*(Documentos!$B$2:$B$601=B$4)*Documentos!$J$2:$J$601))-TODAY()&lt;=Configuración!$B$2,(SUMPRODUCT(MAX((Documentos!$A$2:$A$601=$A57)*(Documentos!$B$2:$B$601=B$4)*Documentos!$J$2:$J$601))-TODAY())&amp;" d","OK")))))</f>
        <v/>
      </c>
      <c r="C57" s="12" t="str">
        <f ca="1">IF(OR($A57="",C$4=""),"",IF(COUNTIFS(Documentos!$A$2:$A$601,$A57,Documentos!$B$2:$B$601,C$4)=0,"—",IF(SUMPRODUCT(MAX((Documentos!$A$2:$A$601=$A57)*(Documentos!$B$2:$B$601=C$4)*Documentos!$J$2:$J$601))=0,"OK",IF(SUMPRODUCT(MAX((Documentos!$A$2:$A$601=$A57)*(Documentos!$B$2:$B$601=C$4)*Documentos!$J$2:$J$601))&lt;TODAY(),"CAD",IF(SUMPRODUCT(MAX((Documentos!$A$2:$A$601=$A57)*(Documentos!$B$2:$B$601=C$4)*Documentos!$J$2:$J$601))-TODAY()&lt;=Configuración!$B$2,(SUMPRODUCT(MAX((Documentos!$A$2:$A$601=$A57)*(Documentos!$B$2:$B$601=C$4)*Documentos!$J$2:$J$601))-TODAY())&amp;" d","OK")))))</f>
        <v/>
      </c>
      <c r="D57" s="12" t="str">
        <f ca="1">IF(OR($A57="",D$4=""),"",IF(COUNTIFS(Documentos!$A$2:$A$601,$A57,Documentos!$B$2:$B$601,D$4)=0,"—",IF(SUMPRODUCT(MAX((Documentos!$A$2:$A$601=$A57)*(Documentos!$B$2:$B$601=D$4)*Documentos!$J$2:$J$601))=0,"OK",IF(SUMPRODUCT(MAX((Documentos!$A$2:$A$601=$A57)*(Documentos!$B$2:$B$601=D$4)*Documentos!$J$2:$J$601))&lt;TODAY(),"CAD",IF(SUMPRODUCT(MAX((Documentos!$A$2:$A$601=$A57)*(Documentos!$B$2:$B$601=D$4)*Documentos!$J$2:$J$601))-TODAY()&lt;=Configuración!$B$2,(SUMPRODUCT(MAX((Documentos!$A$2:$A$601=$A57)*(Documentos!$B$2:$B$601=D$4)*Documentos!$J$2:$J$601))-TODAY())&amp;" d","OK")))))</f>
        <v/>
      </c>
      <c r="E57" s="12" t="str">
        <f ca="1">IF(OR($A57="",E$4=""),"",IF(COUNTIFS(Documentos!$A$2:$A$601,$A57,Documentos!$B$2:$B$601,E$4)=0,"—",IF(SUMPRODUCT(MAX((Documentos!$A$2:$A$601=$A57)*(Documentos!$B$2:$B$601=E$4)*Documentos!$J$2:$J$601))=0,"OK",IF(SUMPRODUCT(MAX((Documentos!$A$2:$A$601=$A57)*(Documentos!$B$2:$B$601=E$4)*Documentos!$J$2:$J$601))&lt;TODAY(),"CAD",IF(SUMPRODUCT(MAX((Documentos!$A$2:$A$601=$A57)*(Documentos!$B$2:$B$601=E$4)*Documentos!$J$2:$J$601))-TODAY()&lt;=Configuración!$B$2,(SUMPRODUCT(MAX((Documentos!$A$2:$A$601=$A57)*(Documentos!$B$2:$B$601=E$4)*Documentos!$J$2:$J$601))-TODAY())&amp;" d","OK")))))</f>
        <v/>
      </c>
      <c r="F57" s="12" t="str">
        <f ca="1">IF(OR($A57="",F$4=""),"",IF(COUNTIFS(Documentos!$A$2:$A$601,$A57,Documentos!$B$2:$B$601,F$4)=0,"—",IF(SUMPRODUCT(MAX((Documentos!$A$2:$A$601=$A57)*(Documentos!$B$2:$B$601=F$4)*Documentos!$J$2:$J$601))=0,"OK",IF(SUMPRODUCT(MAX((Documentos!$A$2:$A$601=$A57)*(Documentos!$B$2:$B$601=F$4)*Documentos!$J$2:$J$601))&lt;TODAY(),"CAD",IF(SUMPRODUCT(MAX((Documentos!$A$2:$A$601=$A57)*(Documentos!$B$2:$B$601=F$4)*Documentos!$J$2:$J$601))-TODAY()&lt;=Configuración!$B$2,(SUMPRODUCT(MAX((Documentos!$A$2:$A$601=$A57)*(Documentos!$B$2:$B$601=F$4)*Documentos!$J$2:$J$601))-TODAY())&amp;" d","OK")))))</f>
        <v/>
      </c>
      <c r="G57" s="12" t="str">
        <f ca="1">IF(OR($A57="",G$4=""),"",IF(COUNTIFS(Documentos!$A$2:$A$601,$A57,Documentos!$B$2:$B$601,G$4)=0,"—",IF(SUMPRODUCT(MAX((Documentos!$A$2:$A$601=$A57)*(Documentos!$B$2:$B$601=G$4)*Documentos!$J$2:$J$601))=0,"OK",IF(SUMPRODUCT(MAX((Documentos!$A$2:$A$601=$A57)*(Documentos!$B$2:$B$601=G$4)*Documentos!$J$2:$J$601))&lt;TODAY(),"CAD",IF(SUMPRODUCT(MAX((Documentos!$A$2:$A$601=$A57)*(Documentos!$B$2:$B$601=G$4)*Documentos!$J$2:$J$601))-TODAY()&lt;=Configuración!$B$2,(SUMPRODUCT(MAX((Documentos!$A$2:$A$601=$A57)*(Documentos!$B$2:$B$601=G$4)*Documentos!$J$2:$J$601))-TODAY())&amp;" d","OK")))))</f>
        <v/>
      </c>
      <c r="H57" s="12" t="str">
        <f ca="1">IF(OR($A57="",H$4=""),"",IF(COUNTIFS(Documentos!$A$2:$A$601,$A57,Documentos!$B$2:$B$601,H$4)=0,"—",IF(SUMPRODUCT(MAX((Documentos!$A$2:$A$601=$A57)*(Documentos!$B$2:$B$601=H$4)*Documentos!$J$2:$J$601))=0,"OK",IF(SUMPRODUCT(MAX((Documentos!$A$2:$A$601=$A57)*(Documentos!$B$2:$B$601=H$4)*Documentos!$J$2:$J$601))&lt;TODAY(),"CAD",IF(SUMPRODUCT(MAX((Documentos!$A$2:$A$601=$A57)*(Documentos!$B$2:$B$601=H$4)*Documentos!$J$2:$J$601))-TODAY()&lt;=Configuración!$B$2,(SUMPRODUCT(MAX((Documentos!$A$2:$A$601=$A57)*(Documentos!$B$2:$B$601=H$4)*Documentos!$J$2:$J$601))-TODAY())&amp;" d","OK")))))</f>
        <v/>
      </c>
      <c r="I57" s="12" t="str">
        <f ca="1">IF(OR($A57="",I$4=""),"",IF(COUNTIFS(Documentos!$A$2:$A$601,$A57,Documentos!$B$2:$B$601,I$4)=0,"—",IF(SUMPRODUCT(MAX((Documentos!$A$2:$A$601=$A57)*(Documentos!$B$2:$B$601=I$4)*Documentos!$J$2:$J$601))=0,"OK",IF(SUMPRODUCT(MAX((Documentos!$A$2:$A$601=$A57)*(Documentos!$B$2:$B$601=I$4)*Documentos!$J$2:$J$601))&lt;TODAY(),"CAD",IF(SUMPRODUCT(MAX((Documentos!$A$2:$A$601=$A57)*(Documentos!$B$2:$B$601=I$4)*Documentos!$J$2:$J$601))-TODAY()&lt;=Configuración!$B$2,(SUMPRODUCT(MAX((Documentos!$A$2:$A$601=$A57)*(Documentos!$B$2:$B$601=I$4)*Documentos!$J$2:$J$601))-TODAY())&amp;" d","OK")))))</f>
        <v/>
      </c>
      <c r="J57" s="12" t="str">
        <f ca="1">IF(OR($A57="",J$4=""),"",IF(COUNTIFS(Documentos!$A$2:$A$601,$A57,Documentos!$B$2:$B$601,J$4)=0,"—",IF(SUMPRODUCT(MAX((Documentos!$A$2:$A$601=$A57)*(Documentos!$B$2:$B$601=J$4)*Documentos!$J$2:$J$601))=0,"OK",IF(SUMPRODUCT(MAX((Documentos!$A$2:$A$601=$A57)*(Documentos!$B$2:$B$601=J$4)*Documentos!$J$2:$J$601))&lt;TODAY(),"CAD",IF(SUMPRODUCT(MAX((Documentos!$A$2:$A$601=$A57)*(Documentos!$B$2:$B$601=J$4)*Documentos!$J$2:$J$601))-TODAY()&lt;=Configuración!$B$2,(SUMPRODUCT(MAX((Documentos!$A$2:$A$601=$A57)*(Documentos!$B$2:$B$601=J$4)*Documentos!$J$2:$J$601))-TODAY())&amp;" d","OK")))))</f>
        <v/>
      </c>
      <c r="K57" s="12" t="str">
        <f ca="1">IF(OR($A57="",K$4=""),"",IF(COUNTIFS(Documentos!$A$2:$A$601,$A57,Documentos!$B$2:$B$601,K$4)=0,"—",IF(SUMPRODUCT(MAX((Documentos!$A$2:$A$601=$A57)*(Documentos!$B$2:$B$601=K$4)*Documentos!$J$2:$J$601))=0,"OK",IF(SUMPRODUCT(MAX((Documentos!$A$2:$A$601=$A57)*(Documentos!$B$2:$B$601=K$4)*Documentos!$J$2:$J$601))&lt;TODAY(),"CAD",IF(SUMPRODUCT(MAX((Documentos!$A$2:$A$601=$A57)*(Documentos!$B$2:$B$601=K$4)*Documentos!$J$2:$J$601))-TODAY()&lt;=Configuración!$B$2,(SUMPRODUCT(MAX((Documentos!$A$2:$A$601=$A57)*(Documentos!$B$2:$B$601=K$4)*Documentos!$J$2:$J$601))-TODAY())&amp;" d","OK")))))</f>
        <v/>
      </c>
    </row>
    <row r="58" spans="1:11" x14ac:dyDescent="0.3">
      <c r="A58" s="11" t="str">
        <f>IF(Trabajadores!A55="","",Trabajadores!A55)</f>
        <v/>
      </c>
      <c r="B58" s="12" t="str">
        <f ca="1">IF(OR($A58="",B$4=""),"",IF(COUNTIFS(Documentos!$A$2:$A$601,$A58,Documentos!$B$2:$B$601,B$4)=0,"—",IF(SUMPRODUCT(MAX((Documentos!$A$2:$A$601=$A58)*(Documentos!$B$2:$B$601=B$4)*Documentos!$J$2:$J$601))=0,"OK",IF(SUMPRODUCT(MAX((Documentos!$A$2:$A$601=$A58)*(Documentos!$B$2:$B$601=B$4)*Documentos!$J$2:$J$601))&lt;TODAY(),"CAD",IF(SUMPRODUCT(MAX((Documentos!$A$2:$A$601=$A58)*(Documentos!$B$2:$B$601=B$4)*Documentos!$J$2:$J$601))-TODAY()&lt;=Configuración!$B$2,(SUMPRODUCT(MAX((Documentos!$A$2:$A$601=$A58)*(Documentos!$B$2:$B$601=B$4)*Documentos!$J$2:$J$601))-TODAY())&amp;" d","OK")))))</f>
        <v/>
      </c>
      <c r="C58" s="12" t="str">
        <f ca="1">IF(OR($A58="",C$4=""),"",IF(COUNTIFS(Documentos!$A$2:$A$601,$A58,Documentos!$B$2:$B$601,C$4)=0,"—",IF(SUMPRODUCT(MAX((Documentos!$A$2:$A$601=$A58)*(Documentos!$B$2:$B$601=C$4)*Documentos!$J$2:$J$601))=0,"OK",IF(SUMPRODUCT(MAX((Documentos!$A$2:$A$601=$A58)*(Documentos!$B$2:$B$601=C$4)*Documentos!$J$2:$J$601))&lt;TODAY(),"CAD",IF(SUMPRODUCT(MAX((Documentos!$A$2:$A$601=$A58)*(Documentos!$B$2:$B$601=C$4)*Documentos!$J$2:$J$601))-TODAY()&lt;=Configuración!$B$2,(SUMPRODUCT(MAX((Documentos!$A$2:$A$601=$A58)*(Documentos!$B$2:$B$601=C$4)*Documentos!$J$2:$J$601))-TODAY())&amp;" d","OK")))))</f>
        <v/>
      </c>
      <c r="D58" s="12" t="str">
        <f ca="1">IF(OR($A58="",D$4=""),"",IF(COUNTIFS(Documentos!$A$2:$A$601,$A58,Documentos!$B$2:$B$601,D$4)=0,"—",IF(SUMPRODUCT(MAX((Documentos!$A$2:$A$601=$A58)*(Documentos!$B$2:$B$601=D$4)*Documentos!$J$2:$J$601))=0,"OK",IF(SUMPRODUCT(MAX((Documentos!$A$2:$A$601=$A58)*(Documentos!$B$2:$B$601=D$4)*Documentos!$J$2:$J$601))&lt;TODAY(),"CAD",IF(SUMPRODUCT(MAX((Documentos!$A$2:$A$601=$A58)*(Documentos!$B$2:$B$601=D$4)*Documentos!$J$2:$J$601))-TODAY()&lt;=Configuración!$B$2,(SUMPRODUCT(MAX((Documentos!$A$2:$A$601=$A58)*(Documentos!$B$2:$B$601=D$4)*Documentos!$J$2:$J$601))-TODAY())&amp;" d","OK")))))</f>
        <v/>
      </c>
      <c r="E58" s="12" t="str">
        <f ca="1">IF(OR($A58="",E$4=""),"",IF(COUNTIFS(Documentos!$A$2:$A$601,$A58,Documentos!$B$2:$B$601,E$4)=0,"—",IF(SUMPRODUCT(MAX((Documentos!$A$2:$A$601=$A58)*(Documentos!$B$2:$B$601=E$4)*Documentos!$J$2:$J$601))=0,"OK",IF(SUMPRODUCT(MAX((Documentos!$A$2:$A$601=$A58)*(Documentos!$B$2:$B$601=E$4)*Documentos!$J$2:$J$601))&lt;TODAY(),"CAD",IF(SUMPRODUCT(MAX((Documentos!$A$2:$A$601=$A58)*(Documentos!$B$2:$B$601=E$4)*Documentos!$J$2:$J$601))-TODAY()&lt;=Configuración!$B$2,(SUMPRODUCT(MAX((Documentos!$A$2:$A$601=$A58)*(Documentos!$B$2:$B$601=E$4)*Documentos!$J$2:$J$601))-TODAY())&amp;" d","OK")))))</f>
        <v/>
      </c>
      <c r="F58" s="12" t="str">
        <f ca="1">IF(OR($A58="",F$4=""),"",IF(COUNTIFS(Documentos!$A$2:$A$601,$A58,Documentos!$B$2:$B$601,F$4)=0,"—",IF(SUMPRODUCT(MAX((Documentos!$A$2:$A$601=$A58)*(Documentos!$B$2:$B$601=F$4)*Documentos!$J$2:$J$601))=0,"OK",IF(SUMPRODUCT(MAX((Documentos!$A$2:$A$601=$A58)*(Documentos!$B$2:$B$601=F$4)*Documentos!$J$2:$J$601))&lt;TODAY(),"CAD",IF(SUMPRODUCT(MAX((Documentos!$A$2:$A$601=$A58)*(Documentos!$B$2:$B$601=F$4)*Documentos!$J$2:$J$601))-TODAY()&lt;=Configuración!$B$2,(SUMPRODUCT(MAX((Documentos!$A$2:$A$601=$A58)*(Documentos!$B$2:$B$601=F$4)*Documentos!$J$2:$J$601))-TODAY())&amp;" d","OK")))))</f>
        <v/>
      </c>
      <c r="G58" s="12" t="str">
        <f ca="1">IF(OR($A58="",G$4=""),"",IF(COUNTIFS(Documentos!$A$2:$A$601,$A58,Documentos!$B$2:$B$601,G$4)=0,"—",IF(SUMPRODUCT(MAX((Documentos!$A$2:$A$601=$A58)*(Documentos!$B$2:$B$601=G$4)*Documentos!$J$2:$J$601))=0,"OK",IF(SUMPRODUCT(MAX((Documentos!$A$2:$A$601=$A58)*(Documentos!$B$2:$B$601=G$4)*Documentos!$J$2:$J$601))&lt;TODAY(),"CAD",IF(SUMPRODUCT(MAX((Documentos!$A$2:$A$601=$A58)*(Documentos!$B$2:$B$601=G$4)*Documentos!$J$2:$J$601))-TODAY()&lt;=Configuración!$B$2,(SUMPRODUCT(MAX((Documentos!$A$2:$A$601=$A58)*(Documentos!$B$2:$B$601=G$4)*Documentos!$J$2:$J$601))-TODAY())&amp;" d","OK")))))</f>
        <v/>
      </c>
      <c r="H58" s="12" t="str">
        <f ca="1">IF(OR($A58="",H$4=""),"",IF(COUNTIFS(Documentos!$A$2:$A$601,$A58,Documentos!$B$2:$B$601,H$4)=0,"—",IF(SUMPRODUCT(MAX((Documentos!$A$2:$A$601=$A58)*(Documentos!$B$2:$B$601=H$4)*Documentos!$J$2:$J$601))=0,"OK",IF(SUMPRODUCT(MAX((Documentos!$A$2:$A$601=$A58)*(Documentos!$B$2:$B$601=H$4)*Documentos!$J$2:$J$601))&lt;TODAY(),"CAD",IF(SUMPRODUCT(MAX((Documentos!$A$2:$A$601=$A58)*(Documentos!$B$2:$B$601=H$4)*Documentos!$J$2:$J$601))-TODAY()&lt;=Configuración!$B$2,(SUMPRODUCT(MAX((Documentos!$A$2:$A$601=$A58)*(Documentos!$B$2:$B$601=H$4)*Documentos!$J$2:$J$601))-TODAY())&amp;" d","OK")))))</f>
        <v/>
      </c>
      <c r="I58" s="12" t="str">
        <f ca="1">IF(OR($A58="",I$4=""),"",IF(COUNTIFS(Documentos!$A$2:$A$601,$A58,Documentos!$B$2:$B$601,I$4)=0,"—",IF(SUMPRODUCT(MAX((Documentos!$A$2:$A$601=$A58)*(Documentos!$B$2:$B$601=I$4)*Documentos!$J$2:$J$601))=0,"OK",IF(SUMPRODUCT(MAX((Documentos!$A$2:$A$601=$A58)*(Documentos!$B$2:$B$601=I$4)*Documentos!$J$2:$J$601))&lt;TODAY(),"CAD",IF(SUMPRODUCT(MAX((Documentos!$A$2:$A$601=$A58)*(Documentos!$B$2:$B$601=I$4)*Documentos!$J$2:$J$601))-TODAY()&lt;=Configuración!$B$2,(SUMPRODUCT(MAX((Documentos!$A$2:$A$601=$A58)*(Documentos!$B$2:$B$601=I$4)*Documentos!$J$2:$J$601))-TODAY())&amp;" d","OK")))))</f>
        <v/>
      </c>
      <c r="J58" s="12" t="str">
        <f ca="1">IF(OR($A58="",J$4=""),"",IF(COUNTIFS(Documentos!$A$2:$A$601,$A58,Documentos!$B$2:$B$601,J$4)=0,"—",IF(SUMPRODUCT(MAX((Documentos!$A$2:$A$601=$A58)*(Documentos!$B$2:$B$601=J$4)*Documentos!$J$2:$J$601))=0,"OK",IF(SUMPRODUCT(MAX((Documentos!$A$2:$A$601=$A58)*(Documentos!$B$2:$B$601=J$4)*Documentos!$J$2:$J$601))&lt;TODAY(),"CAD",IF(SUMPRODUCT(MAX((Documentos!$A$2:$A$601=$A58)*(Documentos!$B$2:$B$601=J$4)*Documentos!$J$2:$J$601))-TODAY()&lt;=Configuración!$B$2,(SUMPRODUCT(MAX((Documentos!$A$2:$A$601=$A58)*(Documentos!$B$2:$B$601=J$4)*Documentos!$J$2:$J$601))-TODAY())&amp;" d","OK")))))</f>
        <v/>
      </c>
      <c r="K58" s="12" t="str">
        <f ca="1">IF(OR($A58="",K$4=""),"",IF(COUNTIFS(Documentos!$A$2:$A$601,$A58,Documentos!$B$2:$B$601,K$4)=0,"—",IF(SUMPRODUCT(MAX((Documentos!$A$2:$A$601=$A58)*(Documentos!$B$2:$B$601=K$4)*Documentos!$J$2:$J$601))=0,"OK",IF(SUMPRODUCT(MAX((Documentos!$A$2:$A$601=$A58)*(Documentos!$B$2:$B$601=K$4)*Documentos!$J$2:$J$601))&lt;TODAY(),"CAD",IF(SUMPRODUCT(MAX((Documentos!$A$2:$A$601=$A58)*(Documentos!$B$2:$B$601=K$4)*Documentos!$J$2:$J$601))-TODAY()&lt;=Configuración!$B$2,(SUMPRODUCT(MAX((Documentos!$A$2:$A$601=$A58)*(Documentos!$B$2:$B$601=K$4)*Documentos!$J$2:$J$601))-TODAY())&amp;" d","OK")))))</f>
        <v/>
      </c>
    </row>
    <row r="59" spans="1:11" x14ac:dyDescent="0.3">
      <c r="A59" s="11" t="str">
        <f>IF(Trabajadores!A56="","",Trabajadores!A56)</f>
        <v/>
      </c>
      <c r="B59" s="12" t="str">
        <f ca="1">IF(OR($A59="",B$4=""),"",IF(COUNTIFS(Documentos!$A$2:$A$601,$A59,Documentos!$B$2:$B$601,B$4)=0,"—",IF(SUMPRODUCT(MAX((Documentos!$A$2:$A$601=$A59)*(Documentos!$B$2:$B$601=B$4)*Documentos!$J$2:$J$601))=0,"OK",IF(SUMPRODUCT(MAX((Documentos!$A$2:$A$601=$A59)*(Documentos!$B$2:$B$601=B$4)*Documentos!$J$2:$J$601))&lt;TODAY(),"CAD",IF(SUMPRODUCT(MAX((Documentos!$A$2:$A$601=$A59)*(Documentos!$B$2:$B$601=B$4)*Documentos!$J$2:$J$601))-TODAY()&lt;=Configuración!$B$2,(SUMPRODUCT(MAX((Documentos!$A$2:$A$601=$A59)*(Documentos!$B$2:$B$601=B$4)*Documentos!$J$2:$J$601))-TODAY())&amp;" d","OK")))))</f>
        <v/>
      </c>
      <c r="C59" s="12" t="str">
        <f ca="1">IF(OR($A59="",C$4=""),"",IF(COUNTIFS(Documentos!$A$2:$A$601,$A59,Documentos!$B$2:$B$601,C$4)=0,"—",IF(SUMPRODUCT(MAX((Documentos!$A$2:$A$601=$A59)*(Documentos!$B$2:$B$601=C$4)*Documentos!$J$2:$J$601))=0,"OK",IF(SUMPRODUCT(MAX((Documentos!$A$2:$A$601=$A59)*(Documentos!$B$2:$B$601=C$4)*Documentos!$J$2:$J$601))&lt;TODAY(),"CAD",IF(SUMPRODUCT(MAX((Documentos!$A$2:$A$601=$A59)*(Documentos!$B$2:$B$601=C$4)*Documentos!$J$2:$J$601))-TODAY()&lt;=Configuración!$B$2,(SUMPRODUCT(MAX((Documentos!$A$2:$A$601=$A59)*(Documentos!$B$2:$B$601=C$4)*Documentos!$J$2:$J$601))-TODAY())&amp;" d","OK")))))</f>
        <v/>
      </c>
      <c r="D59" s="12" t="str">
        <f ca="1">IF(OR($A59="",D$4=""),"",IF(COUNTIFS(Documentos!$A$2:$A$601,$A59,Documentos!$B$2:$B$601,D$4)=0,"—",IF(SUMPRODUCT(MAX((Documentos!$A$2:$A$601=$A59)*(Documentos!$B$2:$B$601=D$4)*Documentos!$J$2:$J$601))=0,"OK",IF(SUMPRODUCT(MAX((Documentos!$A$2:$A$601=$A59)*(Documentos!$B$2:$B$601=D$4)*Documentos!$J$2:$J$601))&lt;TODAY(),"CAD",IF(SUMPRODUCT(MAX((Documentos!$A$2:$A$601=$A59)*(Documentos!$B$2:$B$601=D$4)*Documentos!$J$2:$J$601))-TODAY()&lt;=Configuración!$B$2,(SUMPRODUCT(MAX((Documentos!$A$2:$A$601=$A59)*(Documentos!$B$2:$B$601=D$4)*Documentos!$J$2:$J$601))-TODAY())&amp;" d","OK")))))</f>
        <v/>
      </c>
      <c r="E59" s="12" t="str">
        <f ca="1">IF(OR($A59="",E$4=""),"",IF(COUNTIFS(Documentos!$A$2:$A$601,$A59,Documentos!$B$2:$B$601,E$4)=0,"—",IF(SUMPRODUCT(MAX((Documentos!$A$2:$A$601=$A59)*(Documentos!$B$2:$B$601=E$4)*Documentos!$J$2:$J$601))=0,"OK",IF(SUMPRODUCT(MAX((Documentos!$A$2:$A$601=$A59)*(Documentos!$B$2:$B$601=E$4)*Documentos!$J$2:$J$601))&lt;TODAY(),"CAD",IF(SUMPRODUCT(MAX((Documentos!$A$2:$A$601=$A59)*(Documentos!$B$2:$B$601=E$4)*Documentos!$J$2:$J$601))-TODAY()&lt;=Configuración!$B$2,(SUMPRODUCT(MAX((Documentos!$A$2:$A$601=$A59)*(Documentos!$B$2:$B$601=E$4)*Documentos!$J$2:$J$601))-TODAY())&amp;" d","OK")))))</f>
        <v/>
      </c>
      <c r="F59" s="12" t="str">
        <f ca="1">IF(OR($A59="",F$4=""),"",IF(COUNTIFS(Documentos!$A$2:$A$601,$A59,Documentos!$B$2:$B$601,F$4)=0,"—",IF(SUMPRODUCT(MAX((Documentos!$A$2:$A$601=$A59)*(Documentos!$B$2:$B$601=F$4)*Documentos!$J$2:$J$601))=0,"OK",IF(SUMPRODUCT(MAX((Documentos!$A$2:$A$601=$A59)*(Documentos!$B$2:$B$601=F$4)*Documentos!$J$2:$J$601))&lt;TODAY(),"CAD",IF(SUMPRODUCT(MAX((Documentos!$A$2:$A$601=$A59)*(Documentos!$B$2:$B$601=F$4)*Documentos!$J$2:$J$601))-TODAY()&lt;=Configuración!$B$2,(SUMPRODUCT(MAX((Documentos!$A$2:$A$601=$A59)*(Documentos!$B$2:$B$601=F$4)*Documentos!$J$2:$J$601))-TODAY())&amp;" d","OK")))))</f>
        <v/>
      </c>
      <c r="G59" s="12" t="str">
        <f ca="1">IF(OR($A59="",G$4=""),"",IF(COUNTIFS(Documentos!$A$2:$A$601,$A59,Documentos!$B$2:$B$601,G$4)=0,"—",IF(SUMPRODUCT(MAX((Documentos!$A$2:$A$601=$A59)*(Documentos!$B$2:$B$601=G$4)*Documentos!$J$2:$J$601))=0,"OK",IF(SUMPRODUCT(MAX((Documentos!$A$2:$A$601=$A59)*(Documentos!$B$2:$B$601=G$4)*Documentos!$J$2:$J$601))&lt;TODAY(),"CAD",IF(SUMPRODUCT(MAX((Documentos!$A$2:$A$601=$A59)*(Documentos!$B$2:$B$601=G$4)*Documentos!$J$2:$J$601))-TODAY()&lt;=Configuración!$B$2,(SUMPRODUCT(MAX((Documentos!$A$2:$A$601=$A59)*(Documentos!$B$2:$B$601=G$4)*Documentos!$J$2:$J$601))-TODAY())&amp;" d","OK")))))</f>
        <v/>
      </c>
      <c r="H59" s="12" t="str">
        <f ca="1">IF(OR($A59="",H$4=""),"",IF(COUNTIFS(Documentos!$A$2:$A$601,$A59,Documentos!$B$2:$B$601,H$4)=0,"—",IF(SUMPRODUCT(MAX((Documentos!$A$2:$A$601=$A59)*(Documentos!$B$2:$B$601=H$4)*Documentos!$J$2:$J$601))=0,"OK",IF(SUMPRODUCT(MAX((Documentos!$A$2:$A$601=$A59)*(Documentos!$B$2:$B$601=H$4)*Documentos!$J$2:$J$601))&lt;TODAY(),"CAD",IF(SUMPRODUCT(MAX((Documentos!$A$2:$A$601=$A59)*(Documentos!$B$2:$B$601=H$4)*Documentos!$J$2:$J$601))-TODAY()&lt;=Configuración!$B$2,(SUMPRODUCT(MAX((Documentos!$A$2:$A$601=$A59)*(Documentos!$B$2:$B$601=H$4)*Documentos!$J$2:$J$601))-TODAY())&amp;" d","OK")))))</f>
        <v/>
      </c>
      <c r="I59" s="12" t="str">
        <f ca="1">IF(OR($A59="",I$4=""),"",IF(COUNTIFS(Documentos!$A$2:$A$601,$A59,Documentos!$B$2:$B$601,I$4)=0,"—",IF(SUMPRODUCT(MAX((Documentos!$A$2:$A$601=$A59)*(Documentos!$B$2:$B$601=I$4)*Documentos!$J$2:$J$601))=0,"OK",IF(SUMPRODUCT(MAX((Documentos!$A$2:$A$601=$A59)*(Documentos!$B$2:$B$601=I$4)*Documentos!$J$2:$J$601))&lt;TODAY(),"CAD",IF(SUMPRODUCT(MAX((Documentos!$A$2:$A$601=$A59)*(Documentos!$B$2:$B$601=I$4)*Documentos!$J$2:$J$601))-TODAY()&lt;=Configuración!$B$2,(SUMPRODUCT(MAX((Documentos!$A$2:$A$601=$A59)*(Documentos!$B$2:$B$601=I$4)*Documentos!$J$2:$J$601))-TODAY())&amp;" d","OK")))))</f>
        <v/>
      </c>
      <c r="J59" s="12" t="str">
        <f ca="1">IF(OR($A59="",J$4=""),"",IF(COUNTIFS(Documentos!$A$2:$A$601,$A59,Documentos!$B$2:$B$601,J$4)=0,"—",IF(SUMPRODUCT(MAX((Documentos!$A$2:$A$601=$A59)*(Documentos!$B$2:$B$601=J$4)*Documentos!$J$2:$J$601))=0,"OK",IF(SUMPRODUCT(MAX((Documentos!$A$2:$A$601=$A59)*(Documentos!$B$2:$B$601=J$4)*Documentos!$J$2:$J$601))&lt;TODAY(),"CAD",IF(SUMPRODUCT(MAX((Documentos!$A$2:$A$601=$A59)*(Documentos!$B$2:$B$601=J$4)*Documentos!$J$2:$J$601))-TODAY()&lt;=Configuración!$B$2,(SUMPRODUCT(MAX((Documentos!$A$2:$A$601=$A59)*(Documentos!$B$2:$B$601=J$4)*Documentos!$J$2:$J$601))-TODAY())&amp;" d","OK")))))</f>
        <v/>
      </c>
      <c r="K59" s="12" t="str">
        <f ca="1">IF(OR($A59="",K$4=""),"",IF(COUNTIFS(Documentos!$A$2:$A$601,$A59,Documentos!$B$2:$B$601,K$4)=0,"—",IF(SUMPRODUCT(MAX((Documentos!$A$2:$A$601=$A59)*(Documentos!$B$2:$B$601=K$4)*Documentos!$J$2:$J$601))=0,"OK",IF(SUMPRODUCT(MAX((Documentos!$A$2:$A$601=$A59)*(Documentos!$B$2:$B$601=K$4)*Documentos!$J$2:$J$601))&lt;TODAY(),"CAD",IF(SUMPRODUCT(MAX((Documentos!$A$2:$A$601=$A59)*(Documentos!$B$2:$B$601=K$4)*Documentos!$J$2:$J$601))-TODAY()&lt;=Configuración!$B$2,(SUMPRODUCT(MAX((Documentos!$A$2:$A$601=$A59)*(Documentos!$B$2:$B$601=K$4)*Documentos!$J$2:$J$601))-TODAY())&amp;" d","OK")))))</f>
        <v/>
      </c>
    </row>
    <row r="60" spans="1:11" x14ac:dyDescent="0.3">
      <c r="A60" s="11" t="str">
        <f>IF(Trabajadores!A57="","",Trabajadores!A57)</f>
        <v/>
      </c>
      <c r="B60" s="12" t="str">
        <f ca="1">IF(OR($A60="",B$4=""),"",IF(COUNTIFS(Documentos!$A$2:$A$601,$A60,Documentos!$B$2:$B$601,B$4)=0,"—",IF(SUMPRODUCT(MAX((Documentos!$A$2:$A$601=$A60)*(Documentos!$B$2:$B$601=B$4)*Documentos!$J$2:$J$601))=0,"OK",IF(SUMPRODUCT(MAX((Documentos!$A$2:$A$601=$A60)*(Documentos!$B$2:$B$601=B$4)*Documentos!$J$2:$J$601))&lt;TODAY(),"CAD",IF(SUMPRODUCT(MAX((Documentos!$A$2:$A$601=$A60)*(Documentos!$B$2:$B$601=B$4)*Documentos!$J$2:$J$601))-TODAY()&lt;=Configuración!$B$2,(SUMPRODUCT(MAX((Documentos!$A$2:$A$601=$A60)*(Documentos!$B$2:$B$601=B$4)*Documentos!$J$2:$J$601))-TODAY())&amp;" d","OK")))))</f>
        <v/>
      </c>
      <c r="C60" s="12" t="str">
        <f ca="1">IF(OR($A60="",C$4=""),"",IF(COUNTIFS(Documentos!$A$2:$A$601,$A60,Documentos!$B$2:$B$601,C$4)=0,"—",IF(SUMPRODUCT(MAX((Documentos!$A$2:$A$601=$A60)*(Documentos!$B$2:$B$601=C$4)*Documentos!$J$2:$J$601))=0,"OK",IF(SUMPRODUCT(MAX((Documentos!$A$2:$A$601=$A60)*(Documentos!$B$2:$B$601=C$4)*Documentos!$J$2:$J$601))&lt;TODAY(),"CAD",IF(SUMPRODUCT(MAX((Documentos!$A$2:$A$601=$A60)*(Documentos!$B$2:$B$601=C$4)*Documentos!$J$2:$J$601))-TODAY()&lt;=Configuración!$B$2,(SUMPRODUCT(MAX((Documentos!$A$2:$A$601=$A60)*(Documentos!$B$2:$B$601=C$4)*Documentos!$J$2:$J$601))-TODAY())&amp;" d","OK")))))</f>
        <v/>
      </c>
      <c r="D60" s="12" t="str">
        <f ca="1">IF(OR($A60="",D$4=""),"",IF(COUNTIFS(Documentos!$A$2:$A$601,$A60,Documentos!$B$2:$B$601,D$4)=0,"—",IF(SUMPRODUCT(MAX((Documentos!$A$2:$A$601=$A60)*(Documentos!$B$2:$B$601=D$4)*Documentos!$J$2:$J$601))=0,"OK",IF(SUMPRODUCT(MAX((Documentos!$A$2:$A$601=$A60)*(Documentos!$B$2:$B$601=D$4)*Documentos!$J$2:$J$601))&lt;TODAY(),"CAD",IF(SUMPRODUCT(MAX((Documentos!$A$2:$A$601=$A60)*(Documentos!$B$2:$B$601=D$4)*Documentos!$J$2:$J$601))-TODAY()&lt;=Configuración!$B$2,(SUMPRODUCT(MAX((Documentos!$A$2:$A$601=$A60)*(Documentos!$B$2:$B$601=D$4)*Documentos!$J$2:$J$601))-TODAY())&amp;" d","OK")))))</f>
        <v/>
      </c>
      <c r="E60" s="12" t="str">
        <f ca="1">IF(OR($A60="",E$4=""),"",IF(COUNTIFS(Documentos!$A$2:$A$601,$A60,Documentos!$B$2:$B$601,E$4)=0,"—",IF(SUMPRODUCT(MAX((Documentos!$A$2:$A$601=$A60)*(Documentos!$B$2:$B$601=E$4)*Documentos!$J$2:$J$601))=0,"OK",IF(SUMPRODUCT(MAX((Documentos!$A$2:$A$601=$A60)*(Documentos!$B$2:$B$601=E$4)*Documentos!$J$2:$J$601))&lt;TODAY(),"CAD",IF(SUMPRODUCT(MAX((Documentos!$A$2:$A$601=$A60)*(Documentos!$B$2:$B$601=E$4)*Documentos!$J$2:$J$601))-TODAY()&lt;=Configuración!$B$2,(SUMPRODUCT(MAX((Documentos!$A$2:$A$601=$A60)*(Documentos!$B$2:$B$601=E$4)*Documentos!$J$2:$J$601))-TODAY())&amp;" d","OK")))))</f>
        <v/>
      </c>
      <c r="F60" s="12" t="str">
        <f ca="1">IF(OR($A60="",F$4=""),"",IF(COUNTIFS(Documentos!$A$2:$A$601,$A60,Documentos!$B$2:$B$601,F$4)=0,"—",IF(SUMPRODUCT(MAX((Documentos!$A$2:$A$601=$A60)*(Documentos!$B$2:$B$601=F$4)*Documentos!$J$2:$J$601))=0,"OK",IF(SUMPRODUCT(MAX((Documentos!$A$2:$A$601=$A60)*(Documentos!$B$2:$B$601=F$4)*Documentos!$J$2:$J$601))&lt;TODAY(),"CAD",IF(SUMPRODUCT(MAX((Documentos!$A$2:$A$601=$A60)*(Documentos!$B$2:$B$601=F$4)*Documentos!$J$2:$J$601))-TODAY()&lt;=Configuración!$B$2,(SUMPRODUCT(MAX((Documentos!$A$2:$A$601=$A60)*(Documentos!$B$2:$B$601=F$4)*Documentos!$J$2:$J$601))-TODAY())&amp;" d","OK")))))</f>
        <v/>
      </c>
      <c r="G60" s="12" t="str">
        <f ca="1">IF(OR($A60="",G$4=""),"",IF(COUNTIFS(Documentos!$A$2:$A$601,$A60,Documentos!$B$2:$B$601,G$4)=0,"—",IF(SUMPRODUCT(MAX((Documentos!$A$2:$A$601=$A60)*(Documentos!$B$2:$B$601=G$4)*Documentos!$J$2:$J$601))=0,"OK",IF(SUMPRODUCT(MAX((Documentos!$A$2:$A$601=$A60)*(Documentos!$B$2:$B$601=G$4)*Documentos!$J$2:$J$601))&lt;TODAY(),"CAD",IF(SUMPRODUCT(MAX((Documentos!$A$2:$A$601=$A60)*(Documentos!$B$2:$B$601=G$4)*Documentos!$J$2:$J$601))-TODAY()&lt;=Configuración!$B$2,(SUMPRODUCT(MAX((Documentos!$A$2:$A$601=$A60)*(Documentos!$B$2:$B$601=G$4)*Documentos!$J$2:$J$601))-TODAY())&amp;" d","OK")))))</f>
        <v/>
      </c>
      <c r="H60" s="12" t="str">
        <f ca="1">IF(OR($A60="",H$4=""),"",IF(COUNTIFS(Documentos!$A$2:$A$601,$A60,Documentos!$B$2:$B$601,H$4)=0,"—",IF(SUMPRODUCT(MAX((Documentos!$A$2:$A$601=$A60)*(Documentos!$B$2:$B$601=H$4)*Documentos!$J$2:$J$601))=0,"OK",IF(SUMPRODUCT(MAX((Documentos!$A$2:$A$601=$A60)*(Documentos!$B$2:$B$601=H$4)*Documentos!$J$2:$J$601))&lt;TODAY(),"CAD",IF(SUMPRODUCT(MAX((Documentos!$A$2:$A$601=$A60)*(Documentos!$B$2:$B$601=H$4)*Documentos!$J$2:$J$601))-TODAY()&lt;=Configuración!$B$2,(SUMPRODUCT(MAX((Documentos!$A$2:$A$601=$A60)*(Documentos!$B$2:$B$601=H$4)*Documentos!$J$2:$J$601))-TODAY())&amp;" d","OK")))))</f>
        <v/>
      </c>
      <c r="I60" s="12" t="str">
        <f ca="1">IF(OR($A60="",I$4=""),"",IF(COUNTIFS(Documentos!$A$2:$A$601,$A60,Documentos!$B$2:$B$601,I$4)=0,"—",IF(SUMPRODUCT(MAX((Documentos!$A$2:$A$601=$A60)*(Documentos!$B$2:$B$601=I$4)*Documentos!$J$2:$J$601))=0,"OK",IF(SUMPRODUCT(MAX((Documentos!$A$2:$A$601=$A60)*(Documentos!$B$2:$B$601=I$4)*Documentos!$J$2:$J$601))&lt;TODAY(),"CAD",IF(SUMPRODUCT(MAX((Documentos!$A$2:$A$601=$A60)*(Documentos!$B$2:$B$601=I$4)*Documentos!$J$2:$J$601))-TODAY()&lt;=Configuración!$B$2,(SUMPRODUCT(MAX((Documentos!$A$2:$A$601=$A60)*(Documentos!$B$2:$B$601=I$4)*Documentos!$J$2:$J$601))-TODAY())&amp;" d","OK")))))</f>
        <v/>
      </c>
      <c r="J60" s="12" t="str">
        <f ca="1">IF(OR($A60="",J$4=""),"",IF(COUNTIFS(Documentos!$A$2:$A$601,$A60,Documentos!$B$2:$B$601,J$4)=0,"—",IF(SUMPRODUCT(MAX((Documentos!$A$2:$A$601=$A60)*(Documentos!$B$2:$B$601=J$4)*Documentos!$J$2:$J$601))=0,"OK",IF(SUMPRODUCT(MAX((Documentos!$A$2:$A$601=$A60)*(Documentos!$B$2:$B$601=J$4)*Documentos!$J$2:$J$601))&lt;TODAY(),"CAD",IF(SUMPRODUCT(MAX((Documentos!$A$2:$A$601=$A60)*(Documentos!$B$2:$B$601=J$4)*Documentos!$J$2:$J$601))-TODAY()&lt;=Configuración!$B$2,(SUMPRODUCT(MAX((Documentos!$A$2:$A$601=$A60)*(Documentos!$B$2:$B$601=J$4)*Documentos!$J$2:$J$601))-TODAY())&amp;" d","OK")))))</f>
        <v/>
      </c>
      <c r="K60" s="12" t="str">
        <f ca="1">IF(OR($A60="",K$4=""),"",IF(COUNTIFS(Documentos!$A$2:$A$601,$A60,Documentos!$B$2:$B$601,K$4)=0,"—",IF(SUMPRODUCT(MAX((Documentos!$A$2:$A$601=$A60)*(Documentos!$B$2:$B$601=K$4)*Documentos!$J$2:$J$601))=0,"OK",IF(SUMPRODUCT(MAX((Documentos!$A$2:$A$601=$A60)*(Documentos!$B$2:$B$601=K$4)*Documentos!$J$2:$J$601))&lt;TODAY(),"CAD",IF(SUMPRODUCT(MAX((Documentos!$A$2:$A$601=$A60)*(Documentos!$B$2:$B$601=K$4)*Documentos!$J$2:$J$601))-TODAY()&lt;=Configuración!$B$2,(SUMPRODUCT(MAX((Documentos!$A$2:$A$601=$A60)*(Documentos!$B$2:$B$601=K$4)*Documentos!$J$2:$J$601))-TODAY())&amp;" d","OK")))))</f>
        <v/>
      </c>
    </row>
    <row r="61" spans="1:11" x14ac:dyDescent="0.3">
      <c r="A61" s="11" t="str">
        <f>IF(Trabajadores!A58="","",Trabajadores!A58)</f>
        <v/>
      </c>
      <c r="B61" s="12" t="str">
        <f ca="1">IF(OR($A61="",B$4=""),"",IF(COUNTIFS(Documentos!$A$2:$A$601,$A61,Documentos!$B$2:$B$601,B$4)=0,"—",IF(SUMPRODUCT(MAX((Documentos!$A$2:$A$601=$A61)*(Documentos!$B$2:$B$601=B$4)*Documentos!$J$2:$J$601))=0,"OK",IF(SUMPRODUCT(MAX((Documentos!$A$2:$A$601=$A61)*(Documentos!$B$2:$B$601=B$4)*Documentos!$J$2:$J$601))&lt;TODAY(),"CAD",IF(SUMPRODUCT(MAX((Documentos!$A$2:$A$601=$A61)*(Documentos!$B$2:$B$601=B$4)*Documentos!$J$2:$J$601))-TODAY()&lt;=Configuración!$B$2,(SUMPRODUCT(MAX((Documentos!$A$2:$A$601=$A61)*(Documentos!$B$2:$B$601=B$4)*Documentos!$J$2:$J$601))-TODAY())&amp;" d","OK")))))</f>
        <v/>
      </c>
      <c r="C61" s="12" t="str">
        <f ca="1">IF(OR($A61="",C$4=""),"",IF(COUNTIFS(Documentos!$A$2:$A$601,$A61,Documentos!$B$2:$B$601,C$4)=0,"—",IF(SUMPRODUCT(MAX((Documentos!$A$2:$A$601=$A61)*(Documentos!$B$2:$B$601=C$4)*Documentos!$J$2:$J$601))=0,"OK",IF(SUMPRODUCT(MAX((Documentos!$A$2:$A$601=$A61)*(Documentos!$B$2:$B$601=C$4)*Documentos!$J$2:$J$601))&lt;TODAY(),"CAD",IF(SUMPRODUCT(MAX((Documentos!$A$2:$A$601=$A61)*(Documentos!$B$2:$B$601=C$4)*Documentos!$J$2:$J$601))-TODAY()&lt;=Configuración!$B$2,(SUMPRODUCT(MAX((Documentos!$A$2:$A$601=$A61)*(Documentos!$B$2:$B$601=C$4)*Documentos!$J$2:$J$601))-TODAY())&amp;" d","OK")))))</f>
        <v/>
      </c>
      <c r="D61" s="12" t="str">
        <f ca="1">IF(OR($A61="",D$4=""),"",IF(COUNTIFS(Documentos!$A$2:$A$601,$A61,Documentos!$B$2:$B$601,D$4)=0,"—",IF(SUMPRODUCT(MAX((Documentos!$A$2:$A$601=$A61)*(Documentos!$B$2:$B$601=D$4)*Documentos!$J$2:$J$601))=0,"OK",IF(SUMPRODUCT(MAX((Documentos!$A$2:$A$601=$A61)*(Documentos!$B$2:$B$601=D$4)*Documentos!$J$2:$J$601))&lt;TODAY(),"CAD",IF(SUMPRODUCT(MAX((Documentos!$A$2:$A$601=$A61)*(Documentos!$B$2:$B$601=D$4)*Documentos!$J$2:$J$601))-TODAY()&lt;=Configuración!$B$2,(SUMPRODUCT(MAX((Documentos!$A$2:$A$601=$A61)*(Documentos!$B$2:$B$601=D$4)*Documentos!$J$2:$J$601))-TODAY())&amp;" d","OK")))))</f>
        <v/>
      </c>
      <c r="E61" s="12" t="str">
        <f ca="1">IF(OR($A61="",E$4=""),"",IF(COUNTIFS(Documentos!$A$2:$A$601,$A61,Documentos!$B$2:$B$601,E$4)=0,"—",IF(SUMPRODUCT(MAX((Documentos!$A$2:$A$601=$A61)*(Documentos!$B$2:$B$601=E$4)*Documentos!$J$2:$J$601))=0,"OK",IF(SUMPRODUCT(MAX((Documentos!$A$2:$A$601=$A61)*(Documentos!$B$2:$B$601=E$4)*Documentos!$J$2:$J$601))&lt;TODAY(),"CAD",IF(SUMPRODUCT(MAX((Documentos!$A$2:$A$601=$A61)*(Documentos!$B$2:$B$601=E$4)*Documentos!$J$2:$J$601))-TODAY()&lt;=Configuración!$B$2,(SUMPRODUCT(MAX((Documentos!$A$2:$A$601=$A61)*(Documentos!$B$2:$B$601=E$4)*Documentos!$J$2:$J$601))-TODAY())&amp;" d","OK")))))</f>
        <v/>
      </c>
      <c r="F61" s="12" t="str">
        <f ca="1">IF(OR($A61="",F$4=""),"",IF(COUNTIFS(Documentos!$A$2:$A$601,$A61,Documentos!$B$2:$B$601,F$4)=0,"—",IF(SUMPRODUCT(MAX((Documentos!$A$2:$A$601=$A61)*(Documentos!$B$2:$B$601=F$4)*Documentos!$J$2:$J$601))=0,"OK",IF(SUMPRODUCT(MAX((Documentos!$A$2:$A$601=$A61)*(Documentos!$B$2:$B$601=F$4)*Documentos!$J$2:$J$601))&lt;TODAY(),"CAD",IF(SUMPRODUCT(MAX((Documentos!$A$2:$A$601=$A61)*(Documentos!$B$2:$B$601=F$4)*Documentos!$J$2:$J$601))-TODAY()&lt;=Configuración!$B$2,(SUMPRODUCT(MAX((Documentos!$A$2:$A$601=$A61)*(Documentos!$B$2:$B$601=F$4)*Documentos!$J$2:$J$601))-TODAY())&amp;" d","OK")))))</f>
        <v/>
      </c>
      <c r="G61" s="12" t="str">
        <f ca="1">IF(OR($A61="",G$4=""),"",IF(COUNTIFS(Documentos!$A$2:$A$601,$A61,Documentos!$B$2:$B$601,G$4)=0,"—",IF(SUMPRODUCT(MAX((Documentos!$A$2:$A$601=$A61)*(Documentos!$B$2:$B$601=G$4)*Documentos!$J$2:$J$601))=0,"OK",IF(SUMPRODUCT(MAX((Documentos!$A$2:$A$601=$A61)*(Documentos!$B$2:$B$601=G$4)*Documentos!$J$2:$J$601))&lt;TODAY(),"CAD",IF(SUMPRODUCT(MAX((Documentos!$A$2:$A$601=$A61)*(Documentos!$B$2:$B$601=G$4)*Documentos!$J$2:$J$601))-TODAY()&lt;=Configuración!$B$2,(SUMPRODUCT(MAX((Documentos!$A$2:$A$601=$A61)*(Documentos!$B$2:$B$601=G$4)*Documentos!$J$2:$J$601))-TODAY())&amp;" d","OK")))))</f>
        <v/>
      </c>
      <c r="H61" s="12" t="str">
        <f ca="1">IF(OR($A61="",H$4=""),"",IF(COUNTIFS(Documentos!$A$2:$A$601,$A61,Documentos!$B$2:$B$601,H$4)=0,"—",IF(SUMPRODUCT(MAX((Documentos!$A$2:$A$601=$A61)*(Documentos!$B$2:$B$601=H$4)*Documentos!$J$2:$J$601))=0,"OK",IF(SUMPRODUCT(MAX((Documentos!$A$2:$A$601=$A61)*(Documentos!$B$2:$B$601=H$4)*Documentos!$J$2:$J$601))&lt;TODAY(),"CAD",IF(SUMPRODUCT(MAX((Documentos!$A$2:$A$601=$A61)*(Documentos!$B$2:$B$601=H$4)*Documentos!$J$2:$J$601))-TODAY()&lt;=Configuración!$B$2,(SUMPRODUCT(MAX((Documentos!$A$2:$A$601=$A61)*(Documentos!$B$2:$B$601=H$4)*Documentos!$J$2:$J$601))-TODAY())&amp;" d","OK")))))</f>
        <v/>
      </c>
      <c r="I61" s="12" t="str">
        <f ca="1">IF(OR($A61="",I$4=""),"",IF(COUNTIFS(Documentos!$A$2:$A$601,$A61,Documentos!$B$2:$B$601,I$4)=0,"—",IF(SUMPRODUCT(MAX((Documentos!$A$2:$A$601=$A61)*(Documentos!$B$2:$B$601=I$4)*Documentos!$J$2:$J$601))=0,"OK",IF(SUMPRODUCT(MAX((Documentos!$A$2:$A$601=$A61)*(Documentos!$B$2:$B$601=I$4)*Documentos!$J$2:$J$601))&lt;TODAY(),"CAD",IF(SUMPRODUCT(MAX((Documentos!$A$2:$A$601=$A61)*(Documentos!$B$2:$B$601=I$4)*Documentos!$J$2:$J$601))-TODAY()&lt;=Configuración!$B$2,(SUMPRODUCT(MAX((Documentos!$A$2:$A$601=$A61)*(Documentos!$B$2:$B$601=I$4)*Documentos!$J$2:$J$601))-TODAY())&amp;" d","OK")))))</f>
        <v/>
      </c>
      <c r="J61" s="12" t="str">
        <f ca="1">IF(OR($A61="",J$4=""),"",IF(COUNTIFS(Documentos!$A$2:$A$601,$A61,Documentos!$B$2:$B$601,J$4)=0,"—",IF(SUMPRODUCT(MAX((Documentos!$A$2:$A$601=$A61)*(Documentos!$B$2:$B$601=J$4)*Documentos!$J$2:$J$601))=0,"OK",IF(SUMPRODUCT(MAX((Documentos!$A$2:$A$601=$A61)*(Documentos!$B$2:$B$601=J$4)*Documentos!$J$2:$J$601))&lt;TODAY(),"CAD",IF(SUMPRODUCT(MAX((Documentos!$A$2:$A$601=$A61)*(Documentos!$B$2:$B$601=J$4)*Documentos!$J$2:$J$601))-TODAY()&lt;=Configuración!$B$2,(SUMPRODUCT(MAX((Documentos!$A$2:$A$601=$A61)*(Documentos!$B$2:$B$601=J$4)*Documentos!$J$2:$J$601))-TODAY())&amp;" d","OK")))))</f>
        <v/>
      </c>
      <c r="K61" s="12" t="str">
        <f ca="1">IF(OR($A61="",K$4=""),"",IF(COUNTIFS(Documentos!$A$2:$A$601,$A61,Documentos!$B$2:$B$601,K$4)=0,"—",IF(SUMPRODUCT(MAX((Documentos!$A$2:$A$601=$A61)*(Documentos!$B$2:$B$601=K$4)*Documentos!$J$2:$J$601))=0,"OK",IF(SUMPRODUCT(MAX((Documentos!$A$2:$A$601=$A61)*(Documentos!$B$2:$B$601=K$4)*Documentos!$J$2:$J$601))&lt;TODAY(),"CAD",IF(SUMPRODUCT(MAX((Documentos!$A$2:$A$601=$A61)*(Documentos!$B$2:$B$601=K$4)*Documentos!$J$2:$J$601))-TODAY()&lt;=Configuración!$B$2,(SUMPRODUCT(MAX((Documentos!$A$2:$A$601=$A61)*(Documentos!$B$2:$B$601=K$4)*Documentos!$J$2:$J$601))-TODAY())&amp;" d","OK")))))</f>
        <v/>
      </c>
    </row>
    <row r="62" spans="1:11" x14ac:dyDescent="0.3">
      <c r="A62" s="11" t="str">
        <f>IF(Trabajadores!A59="","",Trabajadores!A59)</f>
        <v/>
      </c>
      <c r="B62" s="12" t="str">
        <f ca="1">IF(OR($A62="",B$4=""),"",IF(COUNTIFS(Documentos!$A$2:$A$601,$A62,Documentos!$B$2:$B$601,B$4)=0,"—",IF(SUMPRODUCT(MAX((Documentos!$A$2:$A$601=$A62)*(Documentos!$B$2:$B$601=B$4)*Documentos!$J$2:$J$601))=0,"OK",IF(SUMPRODUCT(MAX((Documentos!$A$2:$A$601=$A62)*(Documentos!$B$2:$B$601=B$4)*Documentos!$J$2:$J$601))&lt;TODAY(),"CAD",IF(SUMPRODUCT(MAX((Documentos!$A$2:$A$601=$A62)*(Documentos!$B$2:$B$601=B$4)*Documentos!$J$2:$J$601))-TODAY()&lt;=Configuración!$B$2,(SUMPRODUCT(MAX((Documentos!$A$2:$A$601=$A62)*(Documentos!$B$2:$B$601=B$4)*Documentos!$J$2:$J$601))-TODAY())&amp;" d","OK")))))</f>
        <v/>
      </c>
      <c r="C62" s="12" t="str">
        <f ca="1">IF(OR($A62="",C$4=""),"",IF(COUNTIFS(Documentos!$A$2:$A$601,$A62,Documentos!$B$2:$B$601,C$4)=0,"—",IF(SUMPRODUCT(MAX((Documentos!$A$2:$A$601=$A62)*(Documentos!$B$2:$B$601=C$4)*Documentos!$J$2:$J$601))=0,"OK",IF(SUMPRODUCT(MAX((Documentos!$A$2:$A$601=$A62)*(Documentos!$B$2:$B$601=C$4)*Documentos!$J$2:$J$601))&lt;TODAY(),"CAD",IF(SUMPRODUCT(MAX((Documentos!$A$2:$A$601=$A62)*(Documentos!$B$2:$B$601=C$4)*Documentos!$J$2:$J$601))-TODAY()&lt;=Configuración!$B$2,(SUMPRODUCT(MAX((Documentos!$A$2:$A$601=$A62)*(Documentos!$B$2:$B$601=C$4)*Documentos!$J$2:$J$601))-TODAY())&amp;" d","OK")))))</f>
        <v/>
      </c>
      <c r="D62" s="12" t="str">
        <f ca="1">IF(OR($A62="",D$4=""),"",IF(COUNTIFS(Documentos!$A$2:$A$601,$A62,Documentos!$B$2:$B$601,D$4)=0,"—",IF(SUMPRODUCT(MAX((Documentos!$A$2:$A$601=$A62)*(Documentos!$B$2:$B$601=D$4)*Documentos!$J$2:$J$601))=0,"OK",IF(SUMPRODUCT(MAX((Documentos!$A$2:$A$601=$A62)*(Documentos!$B$2:$B$601=D$4)*Documentos!$J$2:$J$601))&lt;TODAY(),"CAD",IF(SUMPRODUCT(MAX((Documentos!$A$2:$A$601=$A62)*(Documentos!$B$2:$B$601=D$4)*Documentos!$J$2:$J$601))-TODAY()&lt;=Configuración!$B$2,(SUMPRODUCT(MAX((Documentos!$A$2:$A$601=$A62)*(Documentos!$B$2:$B$601=D$4)*Documentos!$J$2:$J$601))-TODAY())&amp;" d","OK")))))</f>
        <v/>
      </c>
      <c r="E62" s="12" t="str">
        <f ca="1">IF(OR($A62="",E$4=""),"",IF(COUNTIFS(Documentos!$A$2:$A$601,$A62,Documentos!$B$2:$B$601,E$4)=0,"—",IF(SUMPRODUCT(MAX((Documentos!$A$2:$A$601=$A62)*(Documentos!$B$2:$B$601=E$4)*Documentos!$J$2:$J$601))=0,"OK",IF(SUMPRODUCT(MAX((Documentos!$A$2:$A$601=$A62)*(Documentos!$B$2:$B$601=E$4)*Documentos!$J$2:$J$601))&lt;TODAY(),"CAD",IF(SUMPRODUCT(MAX((Documentos!$A$2:$A$601=$A62)*(Documentos!$B$2:$B$601=E$4)*Documentos!$J$2:$J$601))-TODAY()&lt;=Configuración!$B$2,(SUMPRODUCT(MAX((Documentos!$A$2:$A$601=$A62)*(Documentos!$B$2:$B$601=E$4)*Documentos!$J$2:$J$601))-TODAY())&amp;" d","OK")))))</f>
        <v/>
      </c>
      <c r="F62" s="12" t="str">
        <f ca="1">IF(OR($A62="",F$4=""),"",IF(COUNTIFS(Documentos!$A$2:$A$601,$A62,Documentos!$B$2:$B$601,F$4)=0,"—",IF(SUMPRODUCT(MAX((Documentos!$A$2:$A$601=$A62)*(Documentos!$B$2:$B$601=F$4)*Documentos!$J$2:$J$601))=0,"OK",IF(SUMPRODUCT(MAX((Documentos!$A$2:$A$601=$A62)*(Documentos!$B$2:$B$601=F$4)*Documentos!$J$2:$J$601))&lt;TODAY(),"CAD",IF(SUMPRODUCT(MAX((Documentos!$A$2:$A$601=$A62)*(Documentos!$B$2:$B$601=F$4)*Documentos!$J$2:$J$601))-TODAY()&lt;=Configuración!$B$2,(SUMPRODUCT(MAX((Documentos!$A$2:$A$601=$A62)*(Documentos!$B$2:$B$601=F$4)*Documentos!$J$2:$J$601))-TODAY())&amp;" d","OK")))))</f>
        <v/>
      </c>
      <c r="G62" s="12" t="str">
        <f ca="1">IF(OR($A62="",G$4=""),"",IF(COUNTIFS(Documentos!$A$2:$A$601,$A62,Documentos!$B$2:$B$601,G$4)=0,"—",IF(SUMPRODUCT(MAX((Documentos!$A$2:$A$601=$A62)*(Documentos!$B$2:$B$601=G$4)*Documentos!$J$2:$J$601))=0,"OK",IF(SUMPRODUCT(MAX((Documentos!$A$2:$A$601=$A62)*(Documentos!$B$2:$B$601=G$4)*Documentos!$J$2:$J$601))&lt;TODAY(),"CAD",IF(SUMPRODUCT(MAX((Documentos!$A$2:$A$601=$A62)*(Documentos!$B$2:$B$601=G$4)*Documentos!$J$2:$J$601))-TODAY()&lt;=Configuración!$B$2,(SUMPRODUCT(MAX((Documentos!$A$2:$A$601=$A62)*(Documentos!$B$2:$B$601=G$4)*Documentos!$J$2:$J$601))-TODAY())&amp;" d","OK")))))</f>
        <v/>
      </c>
      <c r="H62" s="12" t="str">
        <f ca="1">IF(OR($A62="",H$4=""),"",IF(COUNTIFS(Documentos!$A$2:$A$601,$A62,Documentos!$B$2:$B$601,H$4)=0,"—",IF(SUMPRODUCT(MAX((Documentos!$A$2:$A$601=$A62)*(Documentos!$B$2:$B$601=H$4)*Documentos!$J$2:$J$601))=0,"OK",IF(SUMPRODUCT(MAX((Documentos!$A$2:$A$601=$A62)*(Documentos!$B$2:$B$601=H$4)*Documentos!$J$2:$J$601))&lt;TODAY(),"CAD",IF(SUMPRODUCT(MAX((Documentos!$A$2:$A$601=$A62)*(Documentos!$B$2:$B$601=H$4)*Documentos!$J$2:$J$601))-TODAY()&lt;=Configuración!$B$2,(SUMPRODUCT(MAX((Documentos!$A$2:$A$601=$A62)*(Documentos!$B$2:$B$601=H$4)*Documentos!$J$2:$J$601))-TODAY())&amp;" d","OK")))))</f>
        <v/>
      </c>
      <c r="I62" s="12" t="str">
        <f ca="1">IF(OR($A62="",I$4=""),"",IF(COUNTIFS(Documentos!$A$2:$A$601,$A62,Documentos!$B$2:$B$601,I$4)=0,"—",IF(SUMPRODUCT(MAX((Documentos!$A$2:$A$601=$A62)*(Documentos!$B$2:$B$601=I$4)*Documentos!$J$2:$J$601))=0,"OK",IF(SUMPRODUCT(MAX((Documentos!$A$2:$A$601=$A62)*(Documentos!$B$2:$B$601=I$4)*Documentos!$J$2:$J$601))&lt;TODAY(),"CAD",IF(SUMPRODUCT(MAX((Documentos!$A$2:$A$601=$A62)*(Documentos!$B$2:$B$601=I$4)*Documentos!$J$2:$J$601))-TODAY()&lt;=Configuración!$B$2,(SUMPRODUCT(MAX((Documentos!$A$2:$A$601=$A62)*(Documentos!$B$2:$B$601=I$4)*Documentos!$J$2:$J$601))-TODAY())&amp;" d","OK")))))</f>
        <v/>
      </c>
      <c r="J62" s="12" t="str">
        <f ca="1">IF(OR($A62="",J$4=""),"",IF(COUNTIFS(Documentos!$A$2:$A$601,$A62,Documentos!$B$2:$B$601,J$4)=0,"—",IF(SUMPRODUCT(MAX((Documentos!$A$2:$A$601=$A62)*(Documentos!$B$2:$B$601=J$4)*Documentos!$J$2:$J$601))=0,"OK",IF(SUMPRODUCT(MAX((Documentos!$A$2:$A$601=$A62)*(Documentos!$B$2:$B$601=J$4)*Documentos!$J$2:$J$601))&lt;TODAY(),"CAD",IF(SUMPRODUCT(MAX((Documentos!$A$2:$A$601=$A62)*(Documentos!$B$2:$B$601=J$4)*Documentos!$J$2:$J$601))-TODAY()&lt;=Configuración!$B$2,(SUMPRODUCT(MAX((Documentos!$A$2:$A$601=$A62)*(Documentos!$B$2:$B$601=J$4)*Documentos!$J$2:$J$601))-TODAY())&amp;" d","OK")))))</f>
        <v/>
      </c>
      <c r="K62" s="12" t="str">
        <f ca="1">IF(OR($A62="",K$4=""),"",IF(COUNTIFS(Documentos!$A$2:$A$601,$A62,Documentos!$B$2:$B$601,K$4)=0,"—",IF(SUMPRODUCT(MAX((Documentos!$A$2:$A$601=$A62)*(Documentos!$B$2:$B$601=K$4)*Documentos!$J$2:$J$601))=0,"OK",IF(SUMPRODUCT(MAX((Documentos!$A$2:$A$601=$A62)*(Documentos!$B$2:$B$601=K$4)*Documentos!$J$2:$J$601))&lt;TODAY(),"CAD",IF(SUMPRODUCT(MAX((Documentos!$A$2:$A$601=$A62)*(Documentos!$B$2:$B$601=K$4)*Documentos!$J$2:$J$601))-TODAY()&lt;=Configuración!$B$2,(SUMPRODUCT(MAX((Documentos!$A$2:$A$601=$A62)*(Documentos!$B$2:$B$601=K$4)*Documentos!$J$2:$J$601))-TODAY())&amp;" d","OK")))))</f>
        <v/>
      </c>
    </row>
    <row r="63" spans="1:11" x14ac:dyDescent="0.3">
      <c r="A63" s="11" t="str">
        <f>IF(Trabajadores!A60="","",Trabajadores!A60)</f>
        <v/>
      </c>
      <c r="B63" s="12" t="str">
        <f ca="1">IF(OR($A63="",B$4=""),"",IF(COUNTIFS(Documentos!$A$2:$A$601,$A63,Documentos!$B$2:$B$601,B$4)=0,"—",IF(SUMPRODUCT(MAX((Documentos!$A$2:$A$601=$A63)*(Documentos!$B$2:$B$601=B$4)*Documentos!$J$2:$J$601))=0,"OK",IF(SUMPRODUCT(MAX((Documentos!$A$2:$A$601=$A63)*(Documentos!$B$2:$B$601=B$4)*Documentos!$J$2:$J$601))&lt;TODAY(),"CAD",IF(SUMPRODUCT(MAX((Documentos!$A$2:$A$601=$A63)*(Documentos!$B$2:$B$601=B$4)*Documentos!$J$2:$J$601))-TODAY()&lt;=Configuración!$B$2,(SUMPRODUCT(MAX((Documentos!$A$2:$A$601=$A63)*(Documentos!$B$2:$B$601=B$4)*Documentos!$J$2:$J$601))-TODAY())&amp;" d","OK")))))</f>
        <v/>
      </c>
      <c r="C63" s="12" t="str">
        <f ca="1">IF(OR($A63="",C$4=""),"",IF(COUNTIFS(Documentos!$A$2:$A$601,$A63,Documentos!$B$2:$B$601,C$4)=0,"—",IF(SUMPRODUCT(MAX((Documentos!$A$2:$A$601=$A63)*(Documentos!$B$2:$B$601=C$4)*Documentos!$J$2:$J$601))=0,"OK",IF(SUMPRODUCT(MAX((Documentos!$A$2:$A$601=$A63)*(Documentos!$B$2:$B$601=C$4)*Documentos!$J$2:$J$601))&lt;TODAY(),"CAD",IF(SUMPRODUCT(MAX((Documentos!$A$2:$A$601=$A63)*(Documentos!$B$2:$B$601=C$4)*Documentos!$J$2:$J$601))-TODAY()&lt;=Configuración!$B$2,(SUMPRODUCT(MAX((Documentos!$A$2:$A$601=$A63)*(Documentos!$B$2:$B$601=C$4)*Documentos!$J$2:$J$601))-TODAY())&amp;" d","OK")))))</f>
        <v/>
      </c>
      <c r="D63" s="12" t="str">
        <f ca="1">IF(OR($A63="",D$4=""),"",IF(COUNTIFS(Documentos!$A$2:$A$601,$A63,Documentos!$B$2:$B$601,D$4)=0,"—",IF(SUMPRODUCT(MAX((Documentos!$A$2:$A$601=$A63)*(Documentos!$B$2:$B$601=D$4)*Documentos!$J$2:$J$601))=0,"OK",IF(SUMPRODUCT(MAX((Documentos!$A$2:$A$601=$A63)*(Documentos!$B$2:$B$601=D$4)*Documentos!$J$2:$J$601))&lt;TODAY(),"CAD",IF(SUMPRODUCT(MAX((Documentos!$A$2:$A$601=$A63)*(Documentos!$B$2:$B$601=D$4)*Documentos!$J$2:$J$601))-TODAY()&lt;=Configuración!$B$2,(SUMPRODUCT(MAX((Documentos!$A$2:$A$601=$A63)*(Documentos!$B$2:$B$601=D$4)*Documentos!$J$2:$J$601))-TODAY())&amp;" d","OK")))))</f>
        <v/>
      </c>
      <c r="E63" s="12" t="str">
        <f ca="1">IF(OR($A63="",E$4=""),"",IF(COUNTIFS(Documentos!$A$2:$A$601,$A63,Documentos!$B$2:$B$601,E$4)=0,"—",IF(SUMPRODUCT(MAX((Documentos!$A$2:$A$601=$A63)*(Documentos!$B$2:$B$601=E$4)*Documentos!$J$2:$J$601))=0,"OK",IF(SUMPRODUCT(MAX((Documentos!$A$2:$A$601=$A63)*(Documentos!$B$2:$B$601=E$4)*Documentos!$J$2:$J$601))&lt;TODAY(),"CAD",IF(SUMPRODUCT(MAX((Documentos!$A$2:$A$601=$A63)*(Documentos!$B$2:$B$601=E$4)*Documentos!$J$2:$J$601))-TODAY()&lt;=Configuración!$B$2,(SUMPRODUCT(MAX((Documentos!$A$2:$A$601=$A63)*(Documentos!$B$2:$B$601=E$4)*Documentos!$J$2:$J$601))-TODAY())&amp;" d","OK")))))</f>
        <v/>
      </c>
      <c r="F63" s="12" t="str">
        <f ca="1">IF(OR($A63="",F$4=""),"",IF(COUNTIFS(Documentos!$A$2:$A$601,$A63,Documentos!$B$2:$B$601,F$4)=0,"—",IF(SUMPRODUCT(MAX((Documentos!$A$2:$A$601=$A63)*(Documentos!$B$2:$B$601=F$4)*Documentos!$J$2:$J$601))=0,"OK",IF(SUMPRODUCT(MAX((Documentos!$A$2:$A$601=$A63)*(Documentos!$B$2:$B$601=F$4)*Documentos!$J$2:$J$601))&lt;TODAY(),"CAD",IF(SUMPRODUCT(MAX((Documentos!$A$2:$A$601=$A63)*(Documentos!$B$2:$B$601=F$4)*Documentos!$J$2:$J$601))-TODAY()&lt;=Configuración!$B$2,(SUMPRODUCT(MAX((Documentos!$A$2:$A$601=$A63)*(Documentos!$B$2:$B$601=F$4)*Documentos!$J$2:$J$601))-TODAY())&amp;" d","OK")))))</f>
        <v/>
      </c>
      <c r="G63" s="12" t="str">
        <f ca="1">IF(OR($A63="",G$4=""),"",IF(COUNTIFS(Documentos!$A$2:$A$601,$A63,Documentos!$B$2:$B$601,G$4)=0,"—",IF(SUMPRODUCT(MAX((Documentos!$A$2:$A$601=$A63)*(Documentos!$B$2:$B$601=G$4)*Documentos!$J$2:$J$601))=0,"OK",IF(SUMPRODUCT(MAX((Documentos!$A$2:$A$601=$A63)*(Documentos!$B$2:$B$601=G$4)*Documentos!$J$2:$J$601))&lt;TODAY(),"CAD",IF(SUMPRODUCT(MAX((Documentos!$A$2:$A$601=$A63)*(Documentos!$B$2:$B$601=G$4)*Documentos!$J$2:$J$601))-TODAY()&lt;=Configuración!$B$2,(SUMPRODUCT(MAX((Documentos!$A$2:$A$601=$A63)*(Documentos!$B$2:$B$601=G$4)*Documentos!$J$2:$J$601))-TODAY())&amp;" d","OK")))))</f>
        <v/>
      </c>
      <c r="H63" s="12" t="str">
        <f ca="1">IF(OR($A63="",H$4=""),"",IF(COUNTIFS(Documentos!$A$2:$A$601,$A63,Documentos!$B$2:$B$601,H$4)=0,"—",IF(SUMPRODUCT(MAX((Documentos!$A$2:$A$601=$A63)*(Documentos!$B$2:$B$601=H$4)*Documentos!$J$2:$J$601))=0,"OK",IF(SUMPRODUCT(MAX((Documentos!$A$2:$A$601=$A63)*(Documentos!$B$2:$B$601=H$4)*Documentos!$J$2:$J$601))&lt;TODAY(),"CAD",IF(SUMPRODUCT(MAX((Documentos!$A$2:$A$601=$A63)*(Documentos!$B$2:$B$601=H$4)*Documentos!$J$2:$J$601))-TODAY()&lt;=Configuración!$B$2,(SUMPRODUCT(MAX((Documentos!$A$2:$A$601=$A63)*(Documentos!$B$2:$B$601=H$4)*Documentos!$J$2:$J$601))-TODAY())&amp;" d","OK")))))</f>
        <v/>
      </c>
      <c r="I63" s="12" t="str">
        <f ca="1">IF(OR($A63="",I$4=""),"",IF(COUNTIFS(Documentos!$A$2:$A$601,$A63,Documentos!$B$2:$B$601,I$4)=0,"—",IF(SUMPRODUCT(MAX((Documentos!$A$2:$A$601=$A63)*(Documentos!$B$2:$B$601=I$4)*Documentos!$J$2:$J$601))=0,"OK",IF(SUMPRODUCT(MAX((Documentos!$A$2:$A$601=$A63)*(Documentos!$B$2:$B$601=I$4)*Documentos!$J$2:$J$601))&lt;TODAY(),"CAD",IF(SUMPRODUCT(MAX((Documentos!$A$2:$A$601=$A63)*(Documentos!$B$2:$B$601=I$4)*Documentos!$J$2:$J$601))-TODAY()&lt;=Configuración!$B$2,(SUMPRODUCT(MAX((Documentos!$A$2:$A$601=$A63)*(Documentos!$B$2:$B$601=I$4)*Documentos!$J$2:$J$601))-TODAY())&amp;" d","OK")))))</f>
        <v/>
      </c>
      <c r="J63" s="12" t="str">
        <f ca="1">IF(OR($A63="",J$4=""),"",IF(COUNTIFS(Documentos!$A$2:$A$601,$A63,Documentos!$B$2:$B$601,J$4)=0,"—",IF(SUMPRODUCT(MAX((Documentos!$A$2:$A$601=$A63)*(Documentos!$B$2:$B$601=J$4)*Documentos!$J$2:$J$601))=0,"OK",IF(SUMPRODUCT(MAX((Documentos!$A$2:$A$601=$A63)*(Documentos!$B$2:$B$601=J$4)*Documentos!$J$2:$J$601))&lt;TODAY(),"CAD",IF(SUMPRODUCT(MAX((Documentos!$A$2:$A$601=$A63)*(Documentos!$B$2:$B$601=J$4)*Documentos!$J$2:$J$601))-TODAY()&lt;=Configuración!$B$2,(SUMPRODUCT(MAX((Documentos!$A$2:$A$601=$A63)*(Documentos!$B$2:$B$601=J$4)*Documentos!$J$2:$J$601))-TODAY())&amp;" d","OK")))))</f>
        <v/>
      </c>
      <c r="K63" s="12" t="str">
        <f ca="1">IF(OR($A63="",K$4=""),"",IF(COUNTIFS(Documentos!$A$2:$A$601,$A63,Documentos!$B$2:$B$601,K$4)=0,"—",IF(SUMPRODUCT(MAX((Documentos!$A$2:$A$601=$A63)*(Documentos!$B$2:$B$601=K$4)*Documentos!$J$2:$J$601))=0,"OK",IF(SUMPRODUCT(MAX((Documentos!$A$2:$A$601=$A63)*(Documentos!$B$2:$B$601=K$4)*Documentos!$J$2:$J$601))&lt;TODAY(),"CAD",IF(SUMPRODUCT(MAX((Documentos!$A$2:$A$601=$A63)*(Documentos!$B$2:$B$601=K$4)*Documentos!$J$2:$J$601))-TODAY()&lt;=Configuración!$B$2,(SUMPRODUCT(MAX((Documentos!$A$2:$A$601=$A63)*(Documentos!$B$2:$B$601=K$4)*Documentos!$J$2:$J$601))-TODAY())&amp;" d","OK")))))</f>
        <v/>
      </c>
    </row>
    <row r="64" spans="1:11" x14ac:dyDescent="0.3">
      <c r="A64" s="11" t="str">
        <f>IF(Trabajadores!A61="","",Trabajadores!A61)</f>
        <v/>
      </c>
      <c r="B64" s="12" t="str">
        <f ca="1">IF(OR($A64="",B$4=""),"",IF(COUNTIFS(Documentos!$A$2:$A$601,$A64,Documentos!$B$2:$B$601,B$4)=0,"—",IF(SUMPRODUCT(MAX((Documentos!$A$2:$A$601=$A64)*(Documentos!$B$2:$B$601=B$4)*Documentos!$J$2:$J$601))=0,"OK",IF(SUMPRODUCT(MAX((Documentos!$A$2:$A$601=$A64)*(Documentos!$B$2:$B$601=B$4)*Documentos!$J$2:$J$601))&lt;TODAY(),"CAD",IF(SUMPRODUCT(MAX((Documentos!$A$2:$A$601=$A64)*(Documentos!$B$2:$B$601=B$4)*Documentos!$J$2:$J$601))-TODAY()&lt;=Configuración!$B$2,(SUMPRODUCT(MAX((Documentos!$A$2:$A$601=$A64)*(Documentos!$B$2:$B$601=B$4)*Documentos!$J$2:$J$601))-TODAY())&amp;" d","OK")))))</f>
        <v/>
      </c>
      <c r="C64" s="12" t="str">
        <f ca="1">IF(OR($A64="",C$4=""),"",IF(COUNTIFS(Documentos!$A$2:$A$601,$A64,Documentos!$B$2:$B$601,C$4)=0,"—",IF(SUMPRODUCT(MAX((Documentos!$A$2:$A$601=$A64)*(Documentos!$B$2:$B$601=C$4)*Documentos!$J$2:$J$601))=0,"OK",IF(SUMPRODUCT(MAX((Documentos!$A$2:$A$601=$A64)*(Documentos!$B$2:$B$601=C$4)*Documentos!$J$2:$J$601))&lt;TODAY(),"CAD",IF(SUMPRODUCT(MAX((Documentos!$A$2:$A$601=$A64)*(Documentos!$B$2:$B$601=C$4)*Documentos!$J$2:$J$601))-TODAY()&lt;=Configuración!$B$2,(SUMPRODUCT(MAX((Documentos!$A$2:$A$601=$A64)*(Documentos!$B$2:$B$601=C$4)*Documentos!$J$2:$J$601))-TODAY())&amp;" d","OK")))))</f>
        <v/>
      </c>
      <c r="D64" s="12" t="str">
        <f ca="1">IF(OR($A64="",D$4=""),"",IF(COUNTIFS(Documentos!$A$2:$A$601,$A64,Documentos!$B$2:$B$601,D$4)=0,"—",IF(SUMPRODUCT(MAX((Documentos!$A$2:$A$601=$A64)*(Documentos!$B$2:$B$601=D$4)*Documentos!$J$2:$J$601))=0,"OK",IF(SUMPRODUCT(MAX((Documentos!$A$2:$A$601=$A64)*(Documentos!$B$2:$B$601=D$4)*Documentos!$J$2:$J$601))&lt;TODAY(),"CAD",IF(SUMPRODUCT(MAX((Documentos!$A$2:$A$601=$A64)*(Documentos!$B$2:$B$601=D$4)*Documentos!$J$2:$J$601))-TODAY()&lt;=Configuración!$B$2,(SUMPRODUCT(MAX((Documentos!$A$2:$A$601=$A64)*(Documentos!$B$2:$B$601=D$4)*Documentos!$J$2:$J$601))-TODAY())&amp;" d","OK")))))</f>
        <v/>
      </c>
      <c r="E64" s="12" t="str">
        <f ca="1">IF(OR($A64="",E$4=""),"",IF(COUNTIFS(Documentos!$A$2:$A$601,$A64,Documentos!$B$2:$B$601,E$4)=0,"—",IF(SUMPRODUCT(MAX((Documentos!$A$2:$A$601=$A64)*(Documentos!$B$2:$B$601=E$4)*Documentos!$J$2:$J$601))=0,"OK",IF(SUMPRODUCT(MAX((Documentos!$A$2:$A$601=$A64)*(Documentos!$B$2:$B$601=E$4)*Documentos!$J$2:$J$601))&lt;TODAY(),"CAD",IF(SUMPRODUCT(MAX((Documentos!$A$2:$A$601=$A64)*(Documentos!$B$2:$B$601=E$4)*Documentos!$J$2:$J$601))-TODAY()&lt;=Configuración!$B$2,(SUMPRODUCT(MAX((Documentos!$A$2:$A$601=$A64)*(Documentos!$B$2:$B$601=E$4)*Documentos!$J$2:$J$601))-TODAY())&amp;" d","OK")))))</f>
        <v/>
      </c>
      <c r="F64" s="12" t="str">
        <f ca="1">IF(OR($A64="",F$4=""),"",IF(COUNTIFS(Documentos!$A$2:$A$601,$A64,Documentos!$B$2:$B$601,F$4)=0,"—",IF(SUMPRODUCT(MAX((Documentos!$A$2:$A$601=$A64)*(Documentos!$B$2:$B$601=F$4)*Documentos!$J$2:$J$601))=0,"OK",IF(SUMPRODUCT(MAX((Documentos!$A$2:$A$601=$A64)*(Documentos!$B$2:$B$601=F$4)*Documentos!$J$2:$J$601))&lt;TODAY(),"CAD",IF(SUMPRODUCT(MAX((Documentos!$A$2:$A$601=$A64)*(Documentos!$B$2:$B$601=F$4)*Documentos!$J$2:$J$601))-TODAY()&lt;=Configuración!$B$2,(SUMPRODUCT(MAX((Documentos!$A$2:$A$601=$A64)*(Documentos!$B$2:$B$601=F$4)*Documentos!$J$2:$J$601))-TODAY())&amp;" d","OK")))))</f>
        <v/>
      </c>
      <c r="G64" s="12" t="str">
        <f ca="1">IF(OR($A64="",G$4=""),"",IF(COUNTIFS(Documentos!$A$2:$A$601,$A64,Documentos!$B$2:$B$601,G$4)=0,"—",IF(SUMPRODUCT(MAX((Documentos!$A$2:$A$601=$A64)*(Documentos!$B$2:$B$601=G$4)*Documentos!$J$2:$J$601))=0,"OK",IF(SUMPRODUCT(MAX((Documentos!$A$2:$A$601=$A64)*(Documentos!$B$2:$B$601=G$4)*Documentos!$J$2:$J$601))&lt;TODAY(),"CAD",IF(SUMPRODUCT(MAX((Documentos!$A$2:$A$601=$A64)*(Documentos!$B$2:$B$601=G$4)*Documentos!$J$2:$J$601))-TODAY()&lt;=Configuración!$B$2,(SUMPRODUCT(MAX((Documentos!$A$2:$A$601=$A64)*(Documentos!$B$2:$B$601=G$4)*Documentos!$J$2:$J$601))-TODAY())&amp;" d","OK")))))</f>
        <v/>
      </c>
      <c r="H64" s="12" t="str">
        <f ca="1">IF(OR($A64="",H$4=""),"",IF(COUNTIFS(Documentos!$A$2:$A$601,$A64,Documentos!$B$2:$B$601,H$4)=0,"—",IF(SUMPRODUCT(MAX((Documentos!$A$2:$A$601=$A64)*(Documentos!$B$2:$B$601=H$4)*Documentos!$J$2:$J$601))=0,"OK",IF(SUMPRODUCT(MAX((Documentos!$A$2:$A$601=$A64)*(Documentos!$B$2:$B$601=H$4)*Documentos!$J$2:$J$601))&lt;TODAY(),"CAD",IF(SUMPRODUCT(MAX((Documentos!$A$2:$A$601=$A64)*(Documentos!$B$2:$B$601=H$4)*Documentos!$J$2:$J$601))-TODAY()&lt;=Configuración!$B$2,(SUMPRODUCT(MAX((Documentos!$A$2:$A$601=$A64)*(Documentos!$B$2:$B$601=H$4)*Documentos!$J$2:$J$601))-TODAY())&amp;" d","OK")))))</f>
        <v/>
      </c>
      <c r="I64" s="12" t="str">
        <f ca="1">IF(OR($A64="",I$4=""),"",IF(COUNTIFS(Documentos!$A$2:$A$601,$A64,Documentos!$B$2:$B$601,I$4)=0,"—",IF(SUMPRODUCT(MAX((Documentos!$A$2:$A$601=$A64)*(Documentos!$B$2:$B$601=I$4)*Documentos!$J$2:$J$601))=0,"OK",IF(SUMPRODUCT(MAX((Documentos!$A$2:$A$601=$A64)*(Documentos!$B$2:$B$601=I$4)*Documentos!$J$2:$J$601))&lt;TODAY(),"CAD",IF(SUMPRODUCT(MAX((Documentos!$A$2:$A$601=$A64)*(Documentos!$B$2:$B$601=I$4)*Documentos!$J$2:$J$601))-TODAY()&lt;=Configuración!$B$2,(SUMPRODUCT(MAX((Documentos!$A$2:$A$601=$A64)*(Documentos!$B$2:$B$601=I$4)*Documentos!$J$2:$J$601))-TODAY())&amp;" d","OK")))))</f>
        <v/>
      </c>
      <c r="J64" s="12" t="str">
        <f ca="1">IF(OR($A64="",J$4=""),"",IF(COUNTIFS(Documentos!$A$2:$A$601,$A64,Documentos!$B$2:$B$601,J$4)=0,"—",IF(SUMPRODUCT(MAX((Documentos!$A$2:$A$601=$A64)*(Documentos!$B$2:$B$601=J$4)*Documentos!$J$2:$J$601))=0,"OK",IF(SUMPRODUCT(MAX((Documentos!$A$2:$A$601=$A64)*(Documentos!$B$2:$B$601=J$4)*Documentos!$J$2:$J$601))&lt;TODAY(),"CAD",IF(SUMPRODUCT(MAX((Documentos!$A$2:$A$601=$A64)*(Documentos!$B$2:$B$601=J$4)*Documentos!$J$2:$J$601))-TODAY()&lt;=Configuración!$B$2,(SUMPRODUCT(MAX((Documentos!$A$2:$A$601=$A64)*(Documentos!$B$2:$B$601=J$4)*Documentos!$J$2:$J$601))-TODAY())&amp;" d","OK")))))</f>
        <v/>
      </c>
      <c r="K64" s="12" t="str">
        <f ca="1">IF(OR($A64="",K$4=""),"",IF(COUNTIFS(Documentos!$A$2:$A$601,$A64,Documentos!$B$2:$B$601,K$4)=0,"—",IF(SUMPRODUCT(MAX((Documentos!$A$2:$A$601=$A64)*(Documentos!$B$2:$B$601=K$4)*Documentos!$J$2:$J$601))=0,"OK",IF(SUMPRODUCT(MAX((Documentos!$A$2:$A$601=$A64)*(Documentos!$B$2:$B$601=K$4)*Documentos!$J$2:$J$601))&lt;TODAY(),"CAD",IF(SUMPRODUCT(MAX((Documentos!$A$2:$A$601=$A64)*(Documentos!$B$2:$B$601=K$4)*Documentos!$J$2:$J$601))-TODAY()&lt;=Configuración!$B$2,(SUMPRODUCT(MAX((Documentos!$A$2:$A$601=$A64)*(Documentos!$B$2:$B$601=K$4)*Documentos!$J$2:$J$601))-TODAY())&amp;" d","OK")))))</f>
        <v/>
      </c>
    </row>
    <row r="65" spans="1:11" x14ac:dyDescent="0.3">
      <c r="A65" s="11" t="str">
        <f>IF(Trabajadores!A62="","",Trabajadores!A62)</f>
        <v/>
      </c>
      <c r="B65" s="12" t="str">
        <f ca="1">IF(OR($A65="",B$4=""),"",IF(COUNTIFS(Documentos!$A$2:$A$601,$A65,Documentos!$B$2:$B$601,B$4)=0,"—",IF(SUMPRODUCT(MAX((Documentos!$A$2:$A$601=$A65)*(Documentos!$B$2:$B$601=B$4)*Documentos!$J$2:$J$601))=0,"OK",IF(SUMPRODUCT(MAX((Documentos!$A$2:$A$601=$A65)*(Documentos!$B$2:$B$601=B$4)*Documentos!$J$2:$J$601))&lt;TODAY(),"CAD",IF(SUMPRODUCT(MAX((Documentos!$A$2:$A$601=$A65)*(Documentos!$B$2:$B$601=B$4)*Documentos!$J$2:$J$601))-TODAY()&lt;=Configuración!$B$2,(SUMPRODUCT(MAX((Documentos!$A$2:$A$601=$A65)*(Documentos!$B$2:$B$601=B$4)*Documentos!$J$2:$J$601))-TODAY())&amp;" d","OK")))))</f>
        <v/>
      </c>
      <c r="C65" s="12" t="str">
        <f ca="1">IF(OR($A65="",C$4=""),"",IF(COUNTIFS(Documentos!$A$2:$A$601,$A65,Documentos!$B$2:$B$601,C$4)=0,"—",IF(SUMPRODUCT(MAX((Documentos!$A$2:$A$601=$A65)*(Documentos!$B$2:$B$601=C$4)*Documentos!$J$2:$J$601))=0,"OK",IF(SUMPRODUCT(MAX((Documentos!$A$2:$A$601=$A65)*(Documentos!$B$2:$B$601=C$4)*Documentos!$J$2:$J$601))&lt;TODAY(),"CAD",IF(SUMPRODUCT(MAX((Documentos!$A$2:$A$601=$A65)*(Documentos!$B$2:$B$601=C$4)*Documentos!$J$2:$J$601))-TODAY()&lt;=Configuración!$B$2,(SUMPRODUCT(MAX((Documentos!$A$2:$A$601=$A65)*(Documentos!$B$2:$B$601=C$4)*Documentos!$J$2:$J$601))-TODAY())&amp;" d","OK")))))</f>
        <v/>
      </c>
      <c r="D65" s="12" t="str">
        <f ca="1">IF(OR($A65="",D$4=""),"",IF(COUNTIFS(Documentos!$A$2:$A$601,$A65,Documentos!$B$2:$B$601,D$4)=0,"—",IF(SUMPRODUCT(MAX((Documentos!$A$2:$A$601=$A65)*(Documentos!$B$2:$B$601=D$4)*Documentos!$J$2:$J$601))=0,"OK",IF(SUMPRODUCT(MAX((Documentos!$A$2:$A$601=$A65)*(Documentos!$B$2:$B$601=D$4)*Documentos!$J$2:$J$601))&lt;TODAY(),"CAD",IF(SUMPRODUCT(MAX((Documentos!$A$2:$A$601=$A65)*(Documentos!$B$2:$B$601=D$4)*Documentos!$J$2:$J$601))-TODAY()&lt;=Configuración!$B$2,(SUMPRODUCT(MAX((Documentos!$A$2:$A$601=$A65)*(Documentos!$B$2:$B$601=D$4)*Documentos!$J$2:$J$601))-TODAY())&amp;" d","OK")))))</f>
        <v/>
      </c>
      <c r="E65" s="12" t="str">
        <f ca="1">IF(OR($A65="",E$4=""),"",IF(COUNTIFS(Documentos!$A$2:$A$601,$A65,Documentos!$B$2:$B$601,E$4)=0,"—",IF(SUMPRODUCT(MAX((Documentos!$A$2:$A$601=$A65)*(Documentos!$B$2:$B$601=E$4)*Documentos!$J$2:$J$601))=0,"OK",IF(SUMPRODUCT(MAX((Documentos!$A$2:$A$601=$A65)*(Documentos!$B$2:$B$601=E$4)*Documentos!$J$2:$J$601))&lt;TODAY(),"CAD",IF(SUMPRODUCT(MAX((Documentos!$A$2:$A$601=$A65)*(Documentos!$B$2:$B$601=E$4)*Documentos!$J$2:$J$601))-TODAY()&lt;=Configuración!$B$2,(SUMPRODUCT(MAX((Documentos!$A$2:$A$601=$A65)*(Documentos!$B$2:$B$601=E$4)*Documentos!$J$2:$J$601))-TODAY())&amp;" d","OK")))))</f>
        <v/>
      </c>
      <c r="F65" s="12" t="str">
        <f ca="1">IF(OR($A65="",F$4=""),"",IF(COUNTIFS(Documentos!$A$2:$A$601,$A65,Documentos!$B$2:$B$601,F$4)=0,"—",IF(SUMPRODUCT(MAX((Documentos!$A$2:$A$601=$A65)*(Documentos!$B$2:$B$601=F$4)*Documentos!$J$2:$J$601))=0,"OK",IF(SUMPRODUCT(MAX((Documentos!$A$2:$A$601=$A65)*(Documentos!$B$2:$B$601=F$4)*Documentos!$J$2:$J$601))&lt;TODAY(),"CAD",IF(SUMPRODUCT(MAX((Documentos!$A$2:$A$601=$A65)*(Documentos!$B$2:$B$601=F$4)*Documentos!$J$2:$J$601))-TODAY()&lt;=Configuración!$B$2,(SUMPRODUCT(MAX((Documentos!$A$2:$A$601=$A65)*(Documentos!$B$2:$B$601=F$4)*Documentos!$J$2:$J$601))-TODAY())&amp;" d","OK")))))</f>
        <v/>
      </c>
      <c r="G65" s="12" t="str">
        <f ca="1">IF(OR($A65="",G$4=""),"",IF(COUNTIFS(Documentos!$A$2:$A$601,$A65,Documentos!$B$2:$B$601,G$4)=0,"—",IF(SUMPRODUCT(MAX((Documentos!$A$2:$A$601=$A65)*(Documentos!$B$2:$B$601=G$4)*Documentos!$J$2:$J$601))=0,"OK",IF(SUMPRODUCT(MAX((Documentos!$A$2:$A$601=$A65)*(Documentos!$B$2:$B$601=G$4)*Documentos!$J$2:$J$601))&lt;TODAY(),"CAD",IF(SUMPRODUCT(MAX((Documentos!$A$2:$A$601=$A65)*(Documentos!$B$2:$B$601=G$4)*Documentos!$J$2:$J$601))-TODAY()&lt;=Configuración!$B$2,(SUMPRODUCT(MAX((Documentos!$A$2:$A$601=$A65)*(Documentos!$B$2:$B$601=G$4)*Documentos!$J$2:$J$601))-TODAY())&amp;" d","OK")))))</f>
        <v/>
      </c>
      <c r="H65" s="12" t="str">
        <f ca="1">IF(OR($A65="",H$4=""),"",IF(COUNTIFS(Documentos!$A$2:$A$601,$A65,Documentos!$B$2:$B$601,H$4)=0,"—",IF(SUMPRODUCT(MAX((Documentos!$A$2:$A$601=$A65)*(Documentos!$B$2:$B$601=H$4)*Documentos!$J$2:$J$601))=0,"OK",IF(SUMPRODUCT(MAX((Documentos!$A$2:$A$601=$A65)*(Documentos!$B$2:$B$601=H$4)*Documentos!$J$2:$J$601))&lt;TODAY(),"CAD",IF(SUMPRODUCT(MAX((Documentos!$A$2:$A$601=$A65)*(Documentos!$B$2:$B$601=H$4)*Documentos!$J$2:$J$601))-TODAY()&lt;=Configuración!$B$2,(SUMPRODUCT(MAX((Documentos!$A$2:$A$601=$A65)*(Documentos!$B$2:$B$601=H$4)*Documentos!$J$2:$J$601))-TODAY())&amp;" d","OK")))))</f>
        <v/>
      </c>
      <c r="I65" s="12" t="str">
        <f ca="1">IF(OR($A65="",I$4=""),"",IF(COUNTIFS(Documentos!$A$2:$A$601,$A65,Documentos!$B$2:$B$601,I$4)=0,"—",IF(SUMPRODUCT(MAX((Documentos!$A$2:$A$601=$A65)*(Documentos!$B$2:$B$601=I$4)*Documentos!$J$2:$J$601))=0,"OK",IF(SUMPRODUCT(MAX((Documentos!$A$2:$A$601=$A65)*(Documentos!$B$2:$B$601=I$4)*Documentos!$J$2:$J$601))&lt;TODAY(),"CAD",IF(SUMPRODUCT(MAX((Documentos!$A$2:$A$601=$A65)*(Documentos!$B$2:$B$601=I$4)*Documentos!$J$2:$J$601))-TODAY()&lt;=Configuración!$B$2,(SUMPRODUCT(MAX((Documentos!$A$2:$A$601=$A65)*(Documentos!$B$2:$B$601=I$4)*Documentos!$J$2:$J$601))-TODAY())&amp;" d","OK")))))</f>
        <v/>
      </c>
      <c r="J65" s="12" t="str">
        <f ca="1">IF(OR($A65="",J$4=""),"",IF(COUNTIFS(Documentos!$A$2:$A$601,$A65,Documentos!$B$2:$B$601,J$4)=0,"—",IF(SUMPRODUCT(MAX((Documentos!$A$2:$A$601=$A65)*(Documentos!$B$2:$B$601=J$4)*Documentos!$J$2:$J$601))=0,"OK",IF(SUMPRODUCT(MAX((Documentos!$A$2:$A$601=$A65)*(Documentos!$B$2:$B$601=J$4)*Documentos!$J$2:$J$601))&lt;TODAY(),"CAD",IF(SUMPRODUCT(MAX((Documentos!$A$2:$A$601=$A65)*(Documentos!$B$2:$B$601=J$4)*Documentos!$J$2:$J$601))-TODAY()&lt;=Configuración!$B$2,(SUMPRODUCT(MAX((Documentos!$A$2:$A$601=$A65)*(Documentos!$B$2:$B$601=J$4)*Documentos!$J$2:$J$601))-TODAY())&amp;" d","OK")))))</f>
        <v/>
      </c>
      <c r="K65" s="12" t="str">
        <f ca="1">IF(OR($A65="",K$4=""),"",IF(COUNTIFS(Documentos!$A$2:$A$601,$A65,Documentos!$B$2:$B$601,K$4)=0,"—",IF(SUMPRODUCT(MAX((Documentos!$A$2:$A$601=$A65)*(Documentos!$B$2:$B$601=K$4)*Documentos!$J$2:$J$601))=0,"OK",IF(SUMPRODUCT(MAX((Documentos!$A$2:$A$601=$A65)*(Documentos!$B$2:$B$601=K$4)*Documentos!$J$2:$J$601))&lt;TODAY(),"CAD",IF(SUMPRODUCT(MAX((Documentos!$A$2:$A$601=$A65)*(Documentos!$B$2:$B$601=K$4)*Documentos!$J$2:$J$601))-TODAY()&lt;=Configuración!$B$2,(SUMPRODUCT(MAX((Documentos!$A$2:$A$601=$A65)*(Documentos!$B$2:$B$601=K$4)*Documentos!$J$2:$J$601))-TODAY())&amp;" d","OK")))))</f>
        <v/>
      </c>
    </row>
    <row r="66" spans="1:11" x14ac:dyDescent="0.3">
      <c r="A66" s="11" t="str">
        <f>IF(Trabajadores!A63="","",Trabajadores!A63)</f>
        <v/>
      </c>
      <c r="B66" s="12" t="str">
        <f ca="1">IF(OR($A66="",B$4=""),"",IF(COUNTIFS(Documentos!$A$2:$A$601,$A66,Documentos!$B$2:$B$601,B$4)=0,"—",IF(SUMPRODUCT(MAX((Documentos!$A$2:$A$601=$A66)*(Documentos!$B$2:$B$601=B$4)*Documentos!$J$2:$J$601))=0,"OK",IF(SUMPRODUCT(MAX((Documentos!$A$2:$A$601=$A66)*(Documentos!$B$2:$B$601=B$4)*Documentos!$J$2:$J$601))&lt;TODAY(),"CAD",IF(SUMPRODUCT(MAX((Documentos!$A$2:$A$601=$A66)*(Documentos!$B$2:$B$601=B$4)*Documentos!$J$2:$J$601))-TODAY()&lt;=Configuración!$B$2,(SUMPRODUCT(MAX((Documentos!$A$2:$A$601=$A66)*(Documentos!$B$2:$B$601=B$4)*Documentos!$J$2:$J$601))-TODAY())&amp;" d","OK")))))</f>
        <v/>
      </c>
      <c r="C66" s="12" t="str">
        <f ca="1">IF(OR($A66="",C$4=""),"",IF(COUNTIFS(Documentos!$A$2:$A$601,$A66,Documentos!$B$2:$B$601,C$4)=0,"—",IF(SUMPRODUCT(MAX((Documentos!$A$2:$A$601=$A66)*(Documentos!$B$2:$B$601=C$4)*Documentos!$J$2:$J$601))=0,"OK",IF(SUMPRODUCT(MAX((Documentos!$A$2:$A$601=$A66)*(Documentos!$B$2:$B$601=C$4)*Documentos!$J$2:$J$601))&lt;TODAY(),"CAD",IF(SUMPRODUCT(MAX((Documentos!$A$2:$A$601=$A66)*(Documentos!$B$2:$B$601=C$4)*Documentos!$J$2:$J$601))-TODAY()&lt;=Configuración!$B$2,(SUMPRODUCT(MAX((Documentos!$A$2:$A$601=$A66)*(Documentos!$B$2:$B$601=C$4)*Documentos!$J$2:$J$601))-TODAY())&amp;" d","OK")))))</f>
        <v/>
      </c>
      <c r="D66" s="12" t="str">
        <f ca="1">IF(OR($A66="",D$4=""),"",IF(COUNTIFS(Documentos!$A$2:$A$601,$A66,Documentos!$B$2:$B$601,D$4)=0,"—",IF(SUMPRODUCT(MAX((Documentos!$A$2:$A$601=$A66)*(Documentos!$B$2:$B$601=D$4)*Documentos!$J$2:$J$601))=0,"OK",IF(SUMPRODUCT(MAX((Documentos!$A$2:$A$601=$A66)*(Documentos!$B$2:$B$601=D$4)*Documentos!$J$2:$J$601))&lt;TODAY(),"CAD",IF(SUMPRODUCT(MAX((Documentos!$A$2:$A$601=$A66)*(Documentos!$B$2:$B$601=D$4)*Documentos!$J$2:$J$601))-TODAY()&lt;=Configuración!$B$2,(SUMPRODUCT(MAX((Documentos!$A$2:$A$601=$A66)*(Documentos!$B$2:$B$601=D$4)*Documentos!$J$2:$J$601))-TODAY())&amp;" d","OK")))))</f>
        <v/>
      </c>
      <c r="E66" s="12" t="str">
        <f ca="1">IF(OR($A66="",E$4=""),"",IF(COUNTIFS(Documentos!$A$2:$A$601,$A66,Documentos!$B$2:$B$601,E$4)=0,"—",IF(SUMPRODUCT(MAX((Documentos!$A$2:$A$601=$A66)*(Documentos!$B$2:$B$601=E$4)*Documentos!$J$2:$J$601))=0,"OK",IF(SUMPRODUCT(MAX((Documentos!$A$2:$A$601=$A66)*(Documentos!$B$2:$B$601=E$4)*Documentos!$J$2:$J$601))&lt;TODAY(),"CAD",IF(SUMPRODUCT(MAX((Documentos!$A$2:$A$601=$A66)*(Documentos!$B$2:$B$601=E$4)*Documentos!$J$2:$J$601))-TODAY()&lt;=Configuración!$B$2,(SUMPRODUCT(MAX((Documentos!$A$2:$A$601=$A66)*(Documentos!$B$2:$B$601=E$4)*Documentos!$J$2:$J$601))-TODAY())&amp;" d","OK")))))</f>
        <v/>
      </c>
      <c r="F66" s="12" t="str">
        <f ca="1">IF(OR($A66="",F$4=""),"",IF(COUNTIFS(Documentos!$A$2:$A$601,$A66,Documentos!$B$2:$B$601,F$4)=0,"—",IF(SUMPRODUCT(MAX((Documentos!$A$2:$A$601=$A66)*(Documentos!$B$2:$B$601=F$4)*Documentos!$J$2:$J$601))=0,"OK",IF(SUMPRODUCT(MAX((Documentos!$A$2:$A$601=$A66)*(Documentos!$B$2:$B$601=F$4)*Documentos!$J$2:$J$601))&lt;TODAY(),"CAD",IF(SUMPRODUCT(MAX((Documentos!$A$2:$A$601=$A66)*(Documentos!$B$2:$B$601=F$4)*Documentos!$J$2:$J$601))-TODAY()&lt;=Configuración!$B$2,(SUMPRODUCT(MAX((Documentos!$A$2:$A$601=$A66)*(Documentos!$B$2:$B$601=F$4)*Documentos!$J$2:$J$601))-TODAY())&amp;" d","OK")))))</f>
        <v/>
      </c>
      <c r="G66" s="12" t="str">
        <f ca="1">IF(OR($A66="",G$4=""),"",IF(COUNTIFS(Documentos!$A$2:$A$601,$A66,Documentos!$B$2:$B$601,G$4)=0,"—",IF(SUMPRODUCT(MAX((Documentos!$A$2:$A$601=$A66)*(Documentos!$B$2:$B$601=G$4)*Documentos!$J$2:$J$601))=0,"OK",IF(SUMPRODUCT(MAX((Documentos!$A$2:$A$601=$A66)*(Documentos!$B$2:$B$601=G$4)*Documentos!$J$2:$J$601))&lt;TODAY(),"CAD",IF(SUMPRODUCT(MAX((Documentos!$A$2:$A$601=$A66)*(Documentos!$B$2:$B$601=G$4)*Documentos!$J$2:$J$601))-TODAY()&lt;=Configuración!$B$2,(SUMPRODUCT(MAX((Documentos!$A$2:$A$601=$A66)*(Documentos!$B$2:$B$601=G$4)*Documentos!$J$2:$J$601))-TODAY())&amp;" d","OK")))))</f>
        <v/>
      </c>
      <c r="H66" s="12" t="str">
        <f ca="1">IF(OR($A66="",H$4=""),"",IF(COUNTIFS(Documentos!$A$2:$A$601,$A66,Documentos!$B$2:$B$601,H$4)=0,"—",IF(SUMPRODUCT(MAX((Documentos!$A$2:$A$601=$A66)*(Documentos!$B$2:$B$601=H$4)*Documentos!$J$2:$J$601))=0,"OK",IF(SUMPRODUCT(MAX((Documentos!$A$2:$A$601=$A66)*(Documentos!$B$2:$B$601=H$4)*Documentos!$J$2:$J$601))&lt;TODAY(),"CAD",IF(SUMPRODUCT(MAX((Documentos!$A$2:$A$601=$A66)*(Documentos!$B$2:$B$601=H$4)*Documentos!$J$2:$J$601))-TODAY()&lt;=Configuración!$B$2,(SUMPRODUCT(MAX((Documentos!$A$2:$A$601=$A66)*(Documentos!$B$2:$B$601=H$4)*Documentos!$J$2:$J$601))-TODAY())&amp;" d","OK")))))</f>
        <v/>
      </c>
      <c r="I66" s="12" t="str">
        <f ca="1">IF(OR($A66="",I$4=""),"",IF(COUNTIFS(Documentos!$A$2:$A$601,$A66,Documentos!$B$2:$B$601,I$4)=0,"—",IF(SUMPRODUCT(MAX((Documentos!$A$2:$A$601=$A66)*(Documentos!$B$2:$B$601=I$4)*Documentos!$J$2:$J$601))=0,"OK",IF(SUMPRODUCT(MAX((Documentos!$A$2:$A$601=$A66)*(Documentos!$B$2:$B$601=I$4)*Documentos!$J$2:$J$601))&lt;TODAY(),"CAD",IF(SUMPRODUCT(MAX((Documentos!$A$2:$A$601=$A66)*(Documentos!$B$2:$B$601=I$4)*Documentos!$J$2:$J$601))-TODAY()&lt;=Configuración!$B$2,(SUMPRODUCT(MAX((Documentos!$A$2:$A$601=$A66)*(Documentos!$B$2:$B$601=I$4)*Documentos!$J$2:$J$601))-TODAY())&amp;" d","OK")))))</f>
        <v/>
      </c>
      <c r="J66" s="12" t="str">
        <f ca="1">IF(OR($A66="",J$4=""),"",IF(COUNTIFS(Documentos!$A$2:$A$601,$A66,Documentos!$B$2:$B$601,J$4)=0,"—",IF(SUMPRODUCT(MAX((Documentos!$A$2:$A$601=$A66)*(Documentos!$B$2:$B$601=J$4)*Documentos!$J$2:$J$601))=0,"OK",IF(SUMPRODUCT(MAX((Documentos!$A$2:$A$601=$A66)*(Documentos!$B$2:$B$601=J$4)*Documentos!$J$2:$J$601))&lt;TODAY(),"CAD",IF(SUMPRODUCT(MAX((Documentos!$A$2:$A$601=$A66)*(Documentos!$B$2:$B$601=J$4)*Documentos!$J$2:$J$601))-TODAY()&lt;=Configuración!$B$2,(SUMPRODUCT(MAX((Documentos!$A$2:$A$601=$A66)*(Documentos!$B$2:$B$601=J$4)*Documentos!$J$2:$J$601))-TODAY())&amp;" d","OK")))))</f>
        <v/>
      </c>
      <c r="K66" s="12" t="str">
        <f ca="1">IF(OR($A66="",K$4=""),"",IF(COUNTIFS(Documentos!$A$2:$A$601,$A66,Documentos!$B$2:$B$601,K$4)=0,"—",IF(SUMPRODUCT(MAX((Documentos!$A$2:$A$601=$A66)*(Documentos!$B$2:$B$601=K$4)*Documentos!$J$2:$J$601))=0,"OK",IF(SUMPRODUCT(MAX((Documentos!$A$2:$A$601=$A66)*(Documentos!$B$2:$B$601=K$4)*Documentos!$J$2:$J$601))&lt;TODAY(),"CAD",IF(SUMPRODUCT(MAX((Documentos!$A$2:$A$601=$A66)*(Documentos!$B$2:$B$601=K$4)*Documentos!$J$2:$J$601))-TODAY()&lt;=Configuración!$B$2,(SUMPRODUCT(MAX((Documentos!$A$2:$A$601=$A66)*(Documentos!$B$2:$B$601=K$4)*Documentos!$J$2:$J$601))-TODAY())&amp;" d","OK")))))</f>
        <v/>
      </c>
    </row>
    <row r="67" spans="1:11" x14ac:dyDescent="0.3">
      <c r="A67" s="11" t="str">
        <f>IF(Trabajadores!A64="","",Trabajadores!A64)</f>
        <v/>
      </c>
      <c r="B67" s="12" t="str">
        <f ca="1">IF(OR($A67="",B$4=""),"",IF(COUNTIFS(Documentos!$A$2:$A$601,$A67,Documentos!$B$2:$B$601,B$4)=0,"—",IF(SUMPRODUCT(MAX((Documentos!$A$2:$A$601=$A67)*(Documentos!$B$2:$B$601=B$4)*Documentos!$J$2:$J$601))=0,"OK",IF(SUMPRODUCT(MAX((Documentos!$A$2:$A$601=$A67)*(Documentos!$B$2:$B$601=B$4)*Documentos!$J$2:$J$601))&lt;TODAY(),"CAD",IF(SUMPRODUCT(MAX((Documentos!$A$2:$A$601=$A67)*(Documentos!$B$2:$B$601=B$4)*Documentos!$J$2:$J$601))-TODAY()&lt;=Configuración!$B$2,(SUMPRODUCT(MAX((Documentos!$A$2:$A$601=$A67)*(Documentos!$B$2:$B$601=B$4)*Documentos!$J$2:$J$601))-TODAY())&amp;" d","OK")))))</f>
        <v/>
      </c>
      <c r="C67" s="12" t="str">
        <f ca="1">IF(OR($A67="",C$4=""),"",IF(COUNTIFS(Documentos!$A$2:$A$601,$A67,Documentos!$B$2:$B$601,C$4)=0,"—",IF(SUMPRODUCT(MAX((Documentos!$A$2:$A$601=$A67)*(Documentos!$B$2:$B$601=C$4)*Documentos!$J$2:$J$601))=0,"OK",IF(SUMPRODUCT(MAX((Documentos!$A$2:$A$601=$A67)*(Documentos!$B$2:$B$601=C$4)*Documentos!$J$2:$J$601))&lt;TODAY(),"CAD",IF(SUMPRODUCT(MAX((Documentos!$A$2:$A$601=$A67)*(Documentos!$B$2:$B$601=C$4)*Documentos!$J$2:$J$601))-TODAY()&lt;=Configuración!$B$2,(SUMPRODUCT(MAX((Documentos!$A$2:$A$601=$A67)*(Documentos!$B$2:$B$601=C$4)*Documentos!$J$2:$J$601))-TODAY())&amp;" d","OK")))))</f>
        <v/>
      </c>
      <c r="D67" s="12" t="str">
        <f ca="1">IF(OR($A67="",D$4=""),"",IF(COUNTIFS(Documentos!$A$2:$A$601,$A67,Documentos!$B$2:$B$601,D$4)=0,"—",IF(SUMPRODUCT(MAX((Documentos!$A$2:$A$601=$A67)*(Documentos!$B$2:$B$601=D$4)*Documentos!$J$2:$J$601))=0,"OK",IF(SUMPRODUCT(MAX((Documentos!$A$2:$A$601=$A67)*(Documentos!$B$2:$B$601=D$4)*Documentos!$J$2:$J$601))&lt;TODAY(),"CAD",IF(SUMPRODUCT(MAX((Documentos!$A$2:$A$601=$A67)*(Documentos!$B$2:$B$601=D$4)*Documentos!$J$2:$J$601))-TODAY()&lt;=Configuración!$B$2,(SUMPRODUCT(MAX((Documentos!$A$2:$A$601=$A67)*(Documentos!$B$2:$B$601=D$4)*Documentos!$J$2:$J$601))-TODAY())&amp;" d","OK")))))</f>
        <v/>
      </c>
      <c r="E67" s="12" t="str">
        <f ca="1">IF(OR($A67="",E$4=""),"",IF(COUNTIFS(Documentos!$A$2:$A$601,$A67,Documentos!$B$2:$B$601,E$4)=0,"—",IF(SUMPRODUCT(MAX((Documentos!$A$2:$A$601=$A67)*(Documentos!$B$2:$B$601=E$4)*Documentos!$J$2:$J$601))=0,"OK",IF(SUMPRODUCT(MAX((Documentos!$A$2:$A$601=$A67)*(Documentos!$B$2:$B$601=E$4)*Documentos!$J$2:$J$601))&lt;TODAY(),"CAD",IF(SUMPRODUCT(MAX((Documentos!$A$2:$A$601=$A67)*(Documentos!$B$2:$B$601=E$4)*Documentos!$J$2:$J$601))-TODAY()&lt;=Configuración!$B$2,(SUMPRODUCT(MAX((Documentos!$A$2:$A$601=$A67)*(Documentos!$B$2:$B$601=E$4)*Documentos!$J$2:$J$601))-TODAY())&amp;" d","OK")))))</f>
        <v/>
      </c>
      <c r="F67" s="12" t="str">
        <f ca="1">IF(OR($A67="",F$4=""),"",IF(COUNTIFS(Documentos!$A$2:$A$601,$A67,Documentos!$B$2:$B$601,F$4)=0,"—",IF(SUMPRODUCT(MAX((Documentos!$A$2:$A$601=$A67)*(Documentos!$B$2:$B$601=F$4)*Documentos!$J$2:$J$601))=0,"OK",IF(SUMPRODUCT(MAX((Documentos!$A$2:$A$601=$A67)*(Documentos!$B$2:$B$601=F$4)*Documentos!$J$2:$J$601))&lt;TODAY(),"CAD",IF(SUMPRODUCT(MAX((Documentos!$A$2:$A$601=$A67)*(Documentos!$B$2:$B$601=F$4)*Documentos!$J$2:$J$601))-TODAY()&lt;=Configuración!$B$2,(SUMPRODUCT(MAX((Documentos!$A$2:$A$601=$A67)*(Documentos!$B$2:$B$601=F$4)*Documentos!$J$2:$J$601))-TODAY())&amp;" d","OK")))))</f>
        <v/>
      </c>
      <c r="G67" s="12" t="str">
        <f ca="1">IF(OR($A67="",G$4=""),"",IF(COUNTIFS(Documentos!$A$2:$A$601,$A67,Documentos!$B$2:$B$601,G$4)=0,"—",IF(SUMPRODUCT(MAX((Documentos!$A$2:$A$601=$A67)*(Documentos!$B$2:$B$601=G$4)*Documentos!$J$2:$J$601))=0,"OK",IF(SUMPRODUCT(MAX((Documentos!$A$2:$A$601=$A67)*(Documentos!$B$2:$B$601=G$4)*Documentos!$J$2:$J$601))&lt;TODAY(),"CAD",IF(SUMPRODUCT(MAX((Documentos!$A$2:$A$601=$A67)*(Documentos!$B$2:$B$601=G$4)*Documentos!$J$2:$J$601))-TODAY()&lt;=Configuración!$B$2,(SUMPRODUCT(MAX((Documentos!$A$2:$A$601=$A67)*(Documentos!$B$2:$B$601=G$4)*Documentos!$J$2:$J$601))-TODAY())&amp;" d","OK")))))</f>
        <v/>
      </c>
      <c r="H67" s="12" t="str">
        <f ca="1">IF(OR($A67="",H$4=""),"",IF(COUNTIFS(Documentos!$A$2:$A$601,$A67,Documentos!$B$2:$B$601,H$4)=0,"—",IF(SUMPRODUCT(MAX((Documentos!$A$2:$A$601=$A67)*(Documentos!$B$2:$B$601=H$4)*Documentos!$J$2:$J$601))=0,"OK",IF(SUMPRODUCT(MAX((Documentos!$A$2:$A$601=$A67)*(Documentos!$B$2:$B$601=H$4)*Documentos!$J$2:$J$601))&lt;TODAY(),"CAD",IF(SUMPRODUCT(MAX((Documentos!$A$2:$A$601=$A67)*(Documentos!$B$2:$B$601=H$4)*Documentos!$J$2:$J$601))-TODAY()&lt;=Configuración!$B$2,(SUMPRODUCT(MAX((Documentos!$A$2:$A$601=$A67)*(Documentos!$B$2:$B$601=H$4)*Documentos!$J$2:$J$601))-TODAY())&amp;" d","OK")))))</f>
        <v/>
      </c>
      <c r="I67" s="12" t="str">
        <f ca="1">IF(OR($A67="",I$4=""),"",IF(COUNTIFS(Documentos!$A$2:$A$601,$A67,Documentos!$B$2:$B$601,I$4)=0,"—",IF(SUMPRODUCT(MAX((Documentos!$A$2:$A$601=$A67)*(Documentos!$B$2:$B$601=I$4)*Documentos!$J$2:$J$601))=0,"OK",IF(SUMPRODUCT(MAX((Documentos!$A$2:$A$601=$A67)*(Documentos!$B$2:$B$601=I$4)*Documentos!$J$2:$J$601))&lt;TODAY(),"CAD",IF(SUMPRODUCT(MAX((Documentos!$A$2:$A$601=$A67)*(Documentos!$B$2:$B$601=I$4)*Documentos!$J$2:$J$601))-TODAY()&lt;=Configuración!$B$2,(SUMPRODUCT(MAX((Documentos!$A$2:$A$601=$A67)*(Documentos!$B$2:$B$601=I$4)*Documentos!$J$2:$J$601))-TODAY())&amp;" d","OK")))))</f>
        <v/>
      </c>
      <c r="J67" s="12" t="str">
        <f ca="1">IF(OR($A67="",J$4=""),"",IF(COUNTIFS(Documentos!$A$2:$A$601,$A67,Documentos!$B$2:$B$601,J$4)=0,"—",IF(SUMPRODUCT(MAX((Documentos!$A$2:$A$601=$A67)*(Documentos!$B$2:$B$601=J$4)*Documentos!$J$2:$J$601))=0,"OK",IF(SUMPRODUCT(MAX((Documentos!$A$2:$A$601=$A67)*(Documentos!$B$2:$B$601=J$4)*Documentos!$J$2:$J$601))&lt;TODAY(),"CAD",IF(SUMPRODUCT(MAX((Documentos!$A$2:$A$601=$A67)*(Documentos!$B$2:$B$601=J$4)*Documentos!$J$2:$J$601))-TODAY()&lt;=Configuración!$B$2,(SUMPRODUCT(MAX((Documentos!$A$2:$A$601=$A67)*(Documentos!$B$2:$B$601=J$4)*Documentos!$J$2:$J$601))-TODAY())&amp;" d","OK")))))</f>
        <v/>
      </c>
      <c r="K67" s="12" t="str">
        <f ca="1">IF(OR($A67="",K$4=""),"",IF(COUNTIFS(Documentos!$A$2:$A$601,$A67,Documentos!$B$2:$B$601,K$4)=0,"—",IF(SUMPRODUCT(MAX((Documentos!$A$2:$A$601=$A67)*(Documentos!$B$2:$B$601=K$4)*Documentos!$J$2:$J$601))=0,"OK",IF(SUMPRODUCT(MAX((Documentos!$A$2:$A$601=$A67)*(Documentos!$B$2:$B$601=K$4)*Documentos!$J$2:$J$601))&lt;TODAY(),"CAD",IF(SUMPRODUCT(MAX((Documentos!$A$2:$A$601=$A67)*(Documentos!$B$2:$B$601=K$4)*Documentos!$J$2:$J$601))-TODAY()&lt;=Configuración!$B$2,(SUMPRODUCT(MAX((Documentos!$A$2:$A$601=$A67)*(Documentos!$B$2:$B$601=K$4)*Documentos!$J$2:$J$601))-TODAY())&amp;" d","OK")))))</f>
        <v/>
      </c>
    </row>
    <row r="68" spans="1:11" x14ac:dyDescent="0.3">
      <c r="A68" s="11" t="str">
        <f>IF(Trabajadores!A65="","",Trabajadores!A65)</f>
        <v/>
      </c>
      <c r="B68" s="12" t="str">
        <f ca="1">IF(OR($A68="",B$4=""),"",IF(COUNTIFS(Documentos!$A$2:$A$601,$A68,Documentos!$B$2:$B$601,B$4)=0,"—",IF(SUMPRODUCT(MAX((Documentos!$A$2:$A$601=$A68)*(Documentos!$B$2:$B$601=B$4)*Documentos!$J$2:$J$601))=0,"OK",IF(SUMPRODUCT(MAX((Documentos!$A$2:$A$601=$A68)*(Documentos!$B$2:$B$601=B$4)*Documentos!$J$2:$J$601))&lt;TODAY(),"CAD",IF(SUMPRODUCT(MAX((Documentos!$A$2:$A$601=$A68)*(Documentos!$B$2:$B$601=B$4)*Documentos!$J$2:$J$601))-TODAY()&lt;=Configuración!$B$2,(SUMPRODUCT(MAX((Documentos!$A$2:$A$601=$A68)*(Documentos!$B$2:$B$601=B$4)*Documentos!$J$2:$J$601))-TODAY())&amp;" d","OK")))))</f>
        <v/>
      </c>
      <c r="C68" s="12" t="str">
        <f ca="1">IF(OR($A68="",C$4=""),"",IF(COUNTIFS(Documentos!$A$2:$A$601,$A68,Documentos!$B$2:$B$601,C$4)=0,"—",IF(SUMPRODUCT(MAX((Documentos!$A$2:$A$601=$A68)*(Documentos!$B$2:$B$601=C$4)*Documentos!$J$2:$J$601))=0,"OK",IF(SUMPRODUCT(MAX((Documentos!$A$2:$A$601=$A68)*(Documentos!$B$2:$B$601=C$4)*Documentos!$J$2:$J$601))&lt;TODAY(),"CAD",IF(SUMPRODUCT(MAX((Documentos!$A$2:$A$601=$A68)*(Documentos!$B$2:$B$601=C$4)*Documentos!$J$2:$J$601))-TODAY()&lt;=Configuración!$B$2,(SUMPRODUCT(MAX((Documentos!$A$2:$A$601=$A68)*(Documentos!$B$2:$B$601=C$4)*Documentos!$J$2:$J$601))-TODAY())&amp;" d","OK")))))</f>
        <v/>
      </c>
      <c r="D68" s="12" t="str">
        <f ca="1">IF(OR($A68="",D$4=""),"",IF(COUNTIFS(Documentos!$A$2:$A$601,$A68,Documentos!$B$2:$B$601,D$4)=0,"—",IF(SUMPRODUCT(MAX((Documentos!$A$2:$A$601=$A68)*(Documentos!$B$2:$B$601=D$4)*Documentos!$J$2:$J$601))=0,"OK",IF(SUMPRODUCT(MAX((Documentos!$A$2:$A$601=$A68)*(Documentos!$B$2:$B$601=D$4)*Documentos!$J$2:$J$601))&lt;TODAY(),"CAD",IF(SUMPRODUCT(MAX((Documentos!$A$2:$A$601=$A68)*(Documentos!$B$2:$B$601=D$4)*Documentos!$J$2:$J$601))-TODAY()&lt;=Configuración!$B$2,(SUMPRODUCT(MAX((Documentos!$A$2:$A$601=$A68)*(Documentos!$B$2:$B$601=D$4)*Documentos!$J$2:$J$601))-TODAY())&amp;" d","OK")))))</f>
        <v/>
      </c>
      <c r="E68" s="12" t="str">
        <f ca="1">IF(OR($A68="",E$4=""),"",IF(COUNTIFS(Documentos!$A$2:$A$601,$A68,Documentos!$B$2:$B$601,E$4)=0,"—",IF(SUMPRODUCT(MAX((Documentos!$A$2:$A$601=$A68)*(Documentos!$B$2:$B$601=E$4)*Documentos!$J$2:$J$601))=0,"OK",IF(SUMPRODUCT(MAX((Documentos!$A$2:$A$601=$A68)*(Documentos!$B$2:$B$601=E$4)*Documentos!$J$2:$J$601))&lt;TODAY(),"CAD",IF(SUMPRODUCT(MAX((Documentos!$A$2:$A$601=$A68)*(Documentos!$B$2:$B$601=E$4)*Documentos!$J$2:$J$601))-TODAY()&lt;=Configuración!$B$2,(SUMPRODUCT(MAX((Documentos!$A$2:$A$601=$A68)*(Documentos!$B$2:$B$601=E$4)*Documentos!$J$2:$J$601))-TODAY())&amp;" d","OK")))))</f>
        <v/>
      </c>
      <c r="F68" s="12" t="str">
        <f ca="1">IF(OR($A68="",F$4=""),"",IF(COUNTIFS(Documentos!$A$2:$A$601,$A68,Documentos!$B$2:$B$601,F$4)=0,"—",IF(SUMPRODUCT(MAX((Documentos!$A$2:$A$601=$A68)*(Documentos!$B$2:$B$601=F$4)*Documentos!$J$2:$J$601))=0,"OK",IF(SUMPRODUCT(MAX((Documentos!$A$2:$A$601=$A68)*(Documentos!$B$2:$B$601=F$4)*Documentos!$J$2:$J$601))&lt;TODAY(),"CAD",IF(SUMPRODUCT(MAX((Documentos!$A$2:$A$601=$A68)*(Documentos!$B$2:$B$601=F$4)*Documentos!$J$2:$J$601))-TODAY()&lt;=Configuración!$B$2,(SUMPRODUCT(MAX((Documentos!$A$2:$A$601=$A68)*(Documentos!$B$2:$B$601=F$4)*Documentos!$J$2:$J$601))-TODAY())&amp;" d","OK")))))</f>
        <v/>
      </c>
      <c r="G68" s="12" t="str">
        <f ca="1">IF(OR($A68="",G$4=""),"",IF(COUNTIFS(Documentos!$A$2:$A$601,$A68,Documentos!$B$2:$B$601,G$4)=0,"—",IF(SUMPRODUCT(MAX((Documentos!$A$2:$A$601=$A68)*(Documentos!$B$2:$B$601=G$4)*Documentos!$J$2:$J$601))=0,"OK",IF(SUMPRODUCT(MAX((Documentos!$A$2:$A$601=$A68)*(Documentos!$B$2:$B$601=G$4)*Documentos!$J$2:$J$601))&lt;TODAY(),"CAD",IF(SUMPRODUCT(MAX((Documentos!$A$2:$A$601=$A68)*(Documentos!$B$2:$B$601=G$4)*Documentos!$J$2:$J$601))-TODAY()&lt;=Configuración!$B$2,(SUMPRODUCT(MAX((Documentos!$A$2:$A$601=$A68)*(Documentos!$B$2:$B$601=G$4)*Documentos!$J$2:$J$601))-TODAY())&amp;" d","OK")))))</f>
        <v/>
      </c>
      <c r="H68" s="12" t="str">
        <f ca="1">IF(OR($A68="",H$4=""),"",IF(COUNTIFS(Documentos!$A$2:$A$601,$A68,Documentos!$B$2:$B$601,H$4)=0,"—",IF(SUMPRODUCT(MAX((Documentos!$A$2:$A$601=$A68)*(Documentos!$B$2:$B$601=H$4)*Documentos!$J$2:$J$601))=0,"OK",IF(SUMPRODUCT(MAX((Documentos!$A$2:$A$601=$A68)*(Documentos!$B$2:$B$601=H$4)*Documentos!$J$2:$J$601))&lt;TODAY(),"CAD",IF(SUMPRODUCT(MAX((Documentos!$A$2:$A$601=$A68)*(Documentos!$B$2:$B$601=H$4)*Documentos!$J$2:$J$601))-TODAY()&lt;=Configuración!$B$2,(SUMPRODUCT(MAX((Documentos!$A$2:$A$601=$A68)*(Documentos!$B$2:$B$601=H$4)*Documentos!$J$2:$J$601))-TODAY())&amp;" d","OK")))))</f>
        <v/>
      </c>
      <c r="I68" s="12" t="str">
        <f ca="1">IF(OR($A68="",I$4=""),"",IF(COUNTIFS(Documentos!$A$2:$A$601,$A68,Documentos!$B$2:$B$601,I$4)=0,"—",IF(SUMPRODUCT(MAX((Documentos!$A$2:$A$601=$A68)*(Documentos!$B$2:$B$601=I$4)*Documentos!$J$2:$J$601))=0,"OK",IF(SUMPRODUCT(MAX((Documentos!$A$2:$A$601=$A68)*(Documentos!$B$2:$B$601=I$4)*Documentos!$J$2:$J$601))&lt;TODAY(),"CAD",IF(SUMPRODUCT(MAX((Documentos!$A$2:$A$601=$A68)*(Documentos!$B$2:$B$601=I$4)*Documentos!$J$2:$J$601))-TODAY()&lt;=Configuración!$B$2,(SUMPRODUCT(MAX((Documentos!$A$2:$A$601=$A68)*(Documentos!$B$2:$B$601=I$4)*Documentos!$J$2:$J$601))-TODAY())&amp;" d","OK")))))</f>
        <v/>
      </c>
      <c r="J68" s="12" t="str">
        <f ca="1">IF(OR($A68="",J$4=""),"",IF(COUNTIFS(Documentos!$A$2:$A$601,$A68,Documentos!$B$2:$B$601,J$4)=0,"—",IF(SUMPRODUCT(MAX((Documentos!$A$2:$A$601=$A68)*(Documentos!$B$2:$B$601=J$4)*Documentos!$J$2:$J$601))=0,"OK",IF(SUMPRODUCT(MAX((Documentos!$A$2:$A$601=$A68)*(Documentos!$B$2:$B$601=J$4)*Documentos!$J$2:$J$601))&lt;TODAY(),"CAD",IF(SUMPRODUCT(MAX((Documentos!$A$2:$A$601=$A68)*(Documentos!$B$2:$B$601=J$4)*Documentos!$J$2:$J$601))-TODAY()&lt;=Configuración!$B$2,(SUMPRODUCT(MAX((Documentos!$A$2:$A$601=$A68)*(Documentos!$B$2:$B$601=J$4)*Documentos!$J$2:$J$601))-TODAY())&amp;" d","OK")))))</f>
        <v/>
      </c>
      <c r="K68" s="12" t="str">
        <f ca="1">IF(OR($A68="",K$4=""),"",IF(COUNTIFS(Documentos!$A$2:$A$601,$A68,Documentos!$B$2:$B$601,K$4)=0,"—",IF(SUMPRODUCT(MAX((Documentos!$A$2:$A$601=$A68)*(Documentos!$B$2:$B$601=K$4)*Documentos!$J$2:$J$601))=0,"OK",IF(SUMPRODUCT(MAX((Documentos!$A$2:$A$601=$A68)*(Documentos!$B$2:$B$601=K$4)*Documentos!$J$2:$J$601))&lt;TODAY(),"CAD",IF(SUMPRODUCT(MAX((Documentos!$A$2:$A$601=$A68)*(Documentos!$B$2:$B$601=K$4)*Documentos!$J$2:$J$601))-TODAY()&lt;=Configuración!$B$2,(SUMPRODUCT(MAX((Documentos!$A$2:$A$601=$A68)*(Documentos!$B$2:$B$601=K$4)*Documentos!$J$2:$J$601))-TODAY())&amp;" d","OK")))))</f>
        <v/>
      </c>
    </row>
    <row r="69" spans="1:11" x14ac:dyDescent="0.3">
      <c r="A69" s="11" t="str">
        <f>IF(Trabajadores!A66="","",Trabajadores!A66)</f>
        <v/>
      </c>
      <c r="B69" s="12" t="str">
        <f ca="1">IF(OR($A69="",B$4=""),"",IF(COUNTIFS(Documentos!$A$2:$A$601,$A69,Documentos!$B$2:$B$601,B$4)=0,"—",IF(SUMPRODUCT(MAX((Documentos!$A$2:$A$601=$A69)*(Documentos!$B$2:$B$601=B$4)*Documentos!$J$2:$J$601))=0,"OK",IF(SUMPRODUCT(MAX((Documentos!$A$2:$A$601=$A69)*(Documentos!$B$2:$B$601=B$4)*Documentos!$J$2:$J$601))&lt;TODAY(),"CAD",IF(SUMPRODUCT(MAX((Documentos!$A$2:$A$601=$A69)*(Documentos!$B$2:$B$601=B$4)*Documentos!$J$2:$J$601))-TODAY()&lt;=Configuración!$B$2,(SUMPRODUCT(MAX((Documentos!$A$2:$A$601=$A69)*(Documentos!$B$2:$B$601=B$4)*Documentos!$J$2:$J$601))-TODAY())&amp;" d","OK")))))</f>
        <v/>
      </c>
      <c r="C69" s="12" t="str">
        <f ca="1">IF(OR($A69="",C$4=""),"",IF(COUNTIFS(Documentos!$A$2:$A$601,$A69,Documentos!$B$2:$B$601,C$4)=0,"—",IF(SUMPRODUCT(MAX((Documentos!$A$2:$A$601=$A69)*(Documentos!$B$2:$B$601=C$4)*Documentos!$J$2:$J$601))=0,"OK",IF(SUMPRODUCT(MAX((Documentos!$A$2:$A$601=$A69)*(Documentos!$B$2:$B$601=C$4)*Documentos!$J$2:$J$601))&lt;TODAY(),"CAD",IF(SUMPRODUCT(MAX((Documentos!$A$2:$A$601=$A69)*(Documentos!$B$2:$B$601=C$4)*Documentos!$J$2:$J$601))-TODAY()&lt;=Configuración!$B$2,(SUMPRODUCT(MAX((Documentos!$A$2:$A$601=$A69)*(Documentos!$B$2:$B$601=C$4)*Documentos!$J$2:$J$601))-TODAY())&amp;" d","OK")))))</f>
        <v/>
      </c>
      <c r="D69" s="12" t="str">
        <f ca="1">IF(OR($A69="",D$4=""),"",IF(COUNTIFS(Documentos!$A$2:$A$601,$A69,Documentos!$B$2:$B$601,D$4)=0,"—",IF(SUMPRODUCT(MAX((Documentos!$A$2:$A$601=$A69)*(Documentos!$B$2:$B$601=D$4)*Documentos!$J$2:$J$601))=0,"OK",IF(SUMPRODUCT(MAX((Documentos!$A$2:$A$601=$A69)*(Documentos!$B$2:$B$601=D$4)*Documentos!$J$2:$J$601))&lt;TODAY(),"CAD",IF(SUMPRODUCT(MAX((Documentos!$A$2:$A$601=$A69)*(Documentos!$B$2:$B$601=D$4)*Documentos!$J$2:$J$601))-TODAY()&lt;=Configuración!$B$2,(SUMPRODUCT(MAX((Documentos!$A$2:$A$601=$A69)*(Documentos!$B$2:$B$601=D$4)*Documentos!$J$2:$J$601))-TODAY())&amp;" d","OK")))))</f>
        <v/>
      </c>
      <c r="E69" s="12" t="str">
        <f ca="1">IF(OR($A69="",E$4=""),"",IF(COUNTIFS(Documentos!$A$2:$A$601,$A69,Documentos!$B$2:$B$601,E$4)=0,"—",IF(SUMPRODUCT(MAX((Documentos!$A$2:$A$601=$A69)*(Documentos!$B$2:$B$601=E$4)*Documentos!$J$2:$J$601))=0,"OK",IF(SUMPRODUCT(MAX((Documentos!$A$2:$A$601=$A69)*(Documentos!$B$2:$B$601=E$4)*Documentos!$J$2:$J$601))&lt;TODAY(),"CAD",IF(SUMPRODUCT(MAX((Documentos!$A$2:$A$601=$A69)*(Documentos!$B$2:$B$601=E$4)*Documentos!$J$2:$J$601))-TODAY()&lt;=Configuración!$B$2,(SUMPRODUCT(MAX((Documentos!$A$2:$A$601=$A69)*(Documentos!$B$2:$B$601=E$4)*Documentos!$J$2:$J$601))-TODAY())&amp;" d","OK")))))</f>
        <v/>
      </c>
      <c r="F69" s="12" t="str">
        <f ca="1">IF(OR($A69="",F$4=""),"",IF(COUNTIFS(Documentos!$A$2:$A$601,$A69,Documentos!$B$2:$B$601,F$4)=0,"—",IF(SUMPRODUCT(MAX((Documentos!$A$2:$A$601=$A69)*(Documentos!$B$2:$B$601=F$4)*Documentos!$J$2:$J$601))=0,"OK",IF(SUMPRODUCT(MAX((Documentos!$A$2:$A$601=$A69)*(Documentos!$B$2:$B$601=F$4)*Documentos!$J$2:$J$601))&lt;TODAY(),"CAD",IF(SUMPRODUCT(MAX((Documentos!$A$2:$A$601=$A69)*(Documentos!$B$2:$B$601=F$4)*Documentos!$J$2:$J$601))-TODAY()&lt;=Configuración!$B$2,(SUMPRODUCT(MAX((Documentos!$A$2:$A$601=$A69)*(Documentos!$B$2:$B$601=F$4)*Documentos!$J$2:$J$601))-TODAY())&amp;" d","OK")))))</f>
        <v/>
      </c>
      <c r="G69" s="12" t="str">
        <f ca="1">IF(OR($A69="",G$4=""),"",IF(COUNTIFS(Documentos!$A$2:$A$601,$A69,Documentos!$B$2:$B$601,G$4)=0,"—",IF(SUMPRODUCT(MAX((Documentos!$A$2:$A$601=$A69)*(Documentos!$B$2:$B$601=G$4)*Documentos!$J$2:$J$601))=0,"OK",IF(SUMPRODUCT(MAX((Documentos!$A$2:$A$601=$A69)*(Documentos!$B$2:$B$601=G$4)*Documentos!$J$2:$J$601))&lt;TODAY(),"CAD",IF(SUMPRODUCT(MAX((Documentos!$A$2:$A$601=$A69)*(Documentos!$B$2:$B$601=G$4)*Documentos!$J$2:$J$601))-TODAY()&lt;=Configuración!$B$2,(SUMPRODUCT(MAX((Documentos!$A$2:$A$601=$A69)*(Documentos!$B$2:$B$601=G$4)*Documentos!$J$2:$J$601))-TODAY())&amp;" d","OK")))))</f>
        <v/>
      </c>
      <c r="H69" s="12" t="str">
        <f ca="1">IF(OR($A69="",H$4=""),"",IF(COUNTIFS(Documentos!$A$2:$A$601,$A69,Documentos!$B$2:$B$601,H$4)=0,"—",IF(SUMPRODUCT(MAX((Documentos!$A$2:$A$601=$A69)*(Documentos!$B$2:$B$601=H$4)*Documentos!$J$2:$J$601))=0,"OK",IF(SUMPRODUCT(MAX((Documentos!$A$2:$A$601=$A69)*(Documentos!$B$2:$B$601=H$4)*Documentos!$J$2:$J$601))&lt;TODAY(),"CAD",IF(SUMPRODUCT(MAX((Documentos!$A$2:$A$601=$A69)*(Documentos!$B$2:$B$601=H$4)*Documentos!$J$2:$J$601))-TODAY()&lt;=Configuración!$B$2,(SUMPRODUCT(MAX((Documentos!$A$2:$A$601=$A69)*(Documentos!$B$2:$B$601=H$4)*Documentos!$J$2:$J$601))-TODAY())&amp;" d","OK")))))</f>
        <v/>
      </c>
      <c r="I69" s="12" t="str">
        <f ca="1">IF(OR($A69="",I$4=""),"",IF(COUNTIFS(Documentos!$A$2:$A$601,$A69,Documentos!$B$2:$B$601,I$4)=0,"—",IF(SUMPRODUCT(MAX((Documentos!$A$2:$A$601=$A69)*(Documentos!$B$2:$B$601=I$4)*Documentos!$J$2:$J$601))=0,"OK",IF(SUMPRODUCT(MAX((Documentos!$A$2:$A$601=$A69)*(Documentos!$B$2:$B$601=I$4)*Documentos!$J$2:$J$601))&lt;TODAY(),"CAD",IF(SUMPRODUCT(MAX((Documentos!$A$2:$A$601=$A69)*(Documentos!$B$2:$B$601=I$4)*Documentos!$J$2:$J$601))-TODAY()&lt;=Configuración!$B$2,(SUMPRODUCT(MAX((Documentos!$A$2:$A$601=$A69)*(Documentos!$B$2:$B$601=I$4)*Documentos!$J$2:$J$601))-TODAY())&amp;" d","OK")))))</f>
        <v/>
      </c>
      <c r="J69" s="12" t="str">
        <f ca="1">IF(OR($A69="",J$4=""),"",IF(COUNTIFS(Documentos!$A$2:$A$601,$A69,Documentos!$B$2:$B$601,J$4)=0,"—",IF(SUMPRODUCT(MAX((Documentos!$A$2:$A$601=$A69)*(Documentos!$B$2:$B$601=J$4)*Documentos!$J$2:$J$601))=0,"OK",IF(SUMPRODUCT(MAX((Documentos!$A$2:$A$601=$A69)*(Documentos!$B$2:$B$601=J$4)*Documentos!$J$2:$J$601))&lt;TODAY(),"CAD",IF(SUMPRODUCT(MAX((Documentos!$A$2:$A$601=$A69)*(Documentos!$B$2:$B$601=J$4)*Documentos!$J$2:$J$601))-TODAY()&lt;=Configuración!$B$2,(SUMPRODUCT(MAX((Documentos!$A$2:$A$601=$A69)*(Documentos!$B$2:$B$601=J$4)*Documentos!$J$2:$J$601))-TODAY())&amp;" d","OK")))))</f>
        <v/>
      </c>
      <c r="K69" s="12" t="str">
        <f ca="1">IF(OR($A69="",K$4=""),"",IF(COUNTIFS(Documentos!$A$2:$A$601,$A69,Documentos!$B$2:$B$601,K$4)=0,"—",IF(SUMPRODUCT(MAX((Documentos!$A$2:$A$601=$A69)*(Documentos!$B$2:$B$601=K$4)*Documentos!$J$2:$J$601))=0,"OK",IF(SUMPRODUCT(MAX((Documentos!$A$2:$A$601=$A69)*(Documentos!$B$2:$B$601=K$4)*Documentos!$J$2:$J$601))&lt;TODAY(),"CAD",IF(SUMPRODUCT(MAX((Documentos!$A$2:$A$601=$A69)*(Documentos!$B$2:$B$601=K$4)*Documentos!$J$2:$J$601))-TODAY()&lt;=Configuración!$B$2,(SUMPRODUCT(MAX((Documentos!$A$2:$A$601=$A69)*(Documentos!$B$2:$B$601=K$4)*Documentos!$J$2:$J$601))-TODAY())&amp;" d","OK")))))</f>
        <v/>
      </c>
    </row>
    <row r="70" spans="1:11" x14ac:dyDescent="0.3">
      <c r="A70" s="11" t="str">
        <f>IF(Trabajadores!A67="","",Trabajadores!A67)</f>
        <v/>
      </c>
      <c r="B70" s="12" t="str">
        <f ca="1">IF(OR($A70="",B$4=""),"",IF(COUNTIFS(Documentos!$A$2:$A$601,$A70,Documentos!$B$2:$B$601,B$4)=0,"—",IF(SUMPRODUCT(MAX((Documentos!$A$2:$A$601=$A70)*(Documentos!$B$2:$B$601=B$4)*Documentos!$J$2:$J$601))=0,"OK",IF(SUMPRODUCT(MAX((Documentos!$A$2:$A$601=$A70)*(Documentos!$B$2:$B$601=B$4)*Documentos!$J$2:$J$601))&lt;TODAY(),"CAD",IF(SUMPRODUCT(MAX((Documentos!$A$2:$A$601=$A70)*(Documentos!$B$2:$B$601=B$4)*Documentos!$J$2:$J$601))-TODAY()&lt;=Configuración!$B$2,(SUMPRODUCT(MAX((Documentos!$A$2:$A$601=$A70)*(Documentos!$B$2:$B$601=B$4)*Documentos!$J$2:$J$601))-TODAY())&amp;" d","OK")))))</f>
        <v/>
      </c>
      <c r="C70" s="12" t="str">
        <f ca="1">IF(OR($A70="",C$4=""),"",IF(COUNTIFS(Documentos!$A$2:$A$601,$A70,Documentos!$B$2:$B$601,C$4)=0,"—",IF(SUMPRODUCT(MAX((Documentos!$A$2:$A$601=$A70)*(Documentos!$B$2:$B$601=C$4)*Documentos!$J$2:$J$601))=0,"OK",IF(SUMPRODUCT(MAX((Documentos!$A$2:$A$601=$A70)*(Documentos!$B$2:$B$601=C$4)*Documentos!$J$2:$J$601))&lt;TODAY(),"CAD",IF(SUMPRODUCT(MAX((Documentos!$A$2:$A$601=$A70)*(Documentos!$B$2:$B$601=C$4)*Documentos!$J$2:$J$601))-TODAY()&lt;=Configuración!$B$2,(SUMPRODUCT(MAX((Documentos!$A$2:$A$601=$A70)*(Documentos!$B$2:$B$601=C$4)*Documentos!$J$2:$J$601))-TODAY())&amp;" d","OK")))))</f>
        <v/>
      </c>
      <c r="D70" s="12" t="str">
        <f ca="1">IF(OR($A70="",D$4=""),"",IF(COUNTIFS(Documentos!$A$2:$A$601,$A70,Documentos!$B$2:$B$601,D$4)=0,"—",IF(SUMPRODUCT(MAX((Documentos!$A$2:$A$601=$A70)*(Documentos!$B$2:$B$601=D$4)*Documentos!$J$2:$J$601))=0,"OK",IF(SUMPRODUCT(MAX((Documentos!$A$2:$A$601=$A70)*(Documentos!$B$2:$B$601=D$4)*Documentos!$J$2:$J$601))&lt;TODAY(),"CAD",IF(SUMPRODUCT(MAX((Documentos!$A$2:$A$601=$A70)*(Documentos!$B$2:$B$601=D$4)*Documentos!$J$2:$J$601))-TODAY()&lt;=Configuración!$B$2,(SUMPRODUCT(MAX((Documentos!$A$2:$A$601=$A70)*(Documentos!$B$2:$B$601=D$4)*Documentos!$J$2:$J$601))-TODAY())&amp;" d","OK")))))</f>
        <v/>
      </c>
      <c r="E70" s="12" t="str">
        <f ca="1">IF(OR($A70="",E$4=""),"",IF(COUNTIFS(Documentos!$A$2:$A$601,$A70,Documentos!$B$2:$B$601,E$4)=0,"—",IF(SUMPRODUCT(MAX((Documentos!$A$2:$A$601=$A70)*(Documentos!$B$2:$B$601=E$4)*Documentos!$J$2:$J$601))=0,"OK",IF(SUMPRODUCT(MAX((Documentos!$A$2:$A$601=$A70)*(Documentos!$B$2:$B$601=E$4)*Documentos!$J$2:$J$601))&lt;TODAY(),"CAD",IF(SUMPRODUCT(MAX((Documentos!$A$2:$A$601=$A70)*(Documentos!$B$2:$B$601=E$4)*Documentos!$J$2:$J$601))-TODAY()&lt;=Configuración!$B$2,(SUMPRODUCT(MAX((Documentos!$A$2:$A$601=$A70)*(Documentos!$B$2:$B$601=E$4)*Documentos!$J$2:$J$601))-TODAY())&amp;" d","OK")))))</f>
        <v/>
      </c>
      <c r="F70" s="12" t="str">
        <f ca="1">IF(OR($A70="",F$4=""),"",IF(COUNTIFS(Documentos!$A$2:$A$601,$A70,Documentos!$B$2:$B$601,F$4)=0,"—",IF(SUMPRODUCT(MAX((Documentos!$A$2:$A$601=$A70)*(Documentos!$B$2:$B$601=F$4)*Documentos!$J$2:$J$601))=0,"OK",IF(SUMPRODUCT(MAX((Documentos!$A$2:$A$601=$A70)*(Documentos!$B$2:$B$601=F$4)*Documentos!$J$2:$J$601))&lt;TODAY(),"CAD",IF(SUMPRODUCT(MAX((Documentos!$A$2:$A$601=$A70)*(Documentos!$B$2:$B$601=F$4)*Documentos!$J$2:$J$601))-TODAY()&lt;=Configuración!$B$2,(SUMPRODUCT(MAX((Documentos!$A$2:$A$601=$A70)*(Documentos!$B$2:$B$601=F$4)*Documentos!$J$2:$J$601))-TODAY())&amp;" d","OK")))))</f>
        <v/>
      </c>
      <c r="G70" s="12" t="str">
        <f ca="1">IF(OR($A70="",G$4=""),"",IF(COUNTIFS(Documentos!$A$2:$A$601,$A70,Documentos!$B$2:$B$601,G$4)=0,"—",IF(SUMPRODUCT(MAX((Documentos!$A$2:$A$601=$A70)*(Documentos!$B$2:$B$601=G$4)*Documentos!$J$2:$J$601))=0,"OK",IF(SUMPRODUCT(MAX((Documentos!$A$2:$A$601=$A70)*(Documentos!$B$2:$B$601=G$4)*Documentos!$J$2:$J$601))&lt;TODAY(),"CAD",IF(SUMPRODUCT(MAX((Documentos!$A$2:$A$601=$A70)*(Documentos!$B$2:$B$601=G$4)*Documentos!$J$2:$J$601))-TODAY()&lt;=Configuración!$B$2,(SUMPRODUCT(MAX((Documentos!$A$2:$A$601=$A70)*(Documentos!$B$2:$B$601=G$4)*Documentos!$J$2:$J$601))-TODAY())&amp;" d","OK")))))</f>
        <v/>
      </c>
      <c r="H70" s="12" t="str">
        <f ca="1">IF(OR($A70="",H$4=""),"",IF(COUNTIFS(Documentos!$A$2:$A$601,$A70,Documentos!$B$2:$B$601,H$4)=0,"—",IF(SUMPRODUCT(MAX((Documentos!$A$2:$A$601=$A70)*(Documentos!$B$2:$B$601=H$4)*Documentos!$J$2:$J$601))=0,"OK",IF(SUMPRODUCT(MAX((Documentos!$A$2:$A$601=$A70)*(Documentos!$B$2:$B$601=H$4)*Documentos!$J$2:$J$601))&lt;TODAY(),"CAD",IF(SUMPRODUCT(MAX((Documentos!$A$2:$A$601=$A70)*(Documentos!$B$2:$B$601=H$4)*Documentos!$J$2:$J$601))-TODAY()&lt;=Configuración!$B$2,(SUMPRODUCT(MAX((Documentos!$A$2:$A$601=$A70)*(Documentos!$B$2:$B$601=H$4)*Documentos!$J$2:$J$601))-TODAY())&amp;" d","OK")))))</f>
        <v/>
      </c>
      <c r="I70" s="12" t="str">
        <f ca="1">IF(OR($A70="",I$4=""),"",IF(COUNTIFS(Documentos!$A$2:$A$601,$A70,Documentos!$B$2:$B$601,I$4)=0,"—",IF(SUMPRODUCT(MAX((Documentos!$A$2:$A$601=$A70)*(Documentos!$B$2:$B$601=I$4)*Documentos!$J$2:$J$601))=0,"OK",IF(SUMPRODUCT(MAX((Documentos!$A$2:$A$601=$A70)*(Documentos!$B$2:$B$601=I$4)*Documentos!$J$2:$J$601))&lt;TODAY(),"CAD",IF(SUMPRODUCT(MAX((Documentos!$A$2:$A$601=$A70)*(Documentos!$B$2:$B$601=I$4)*Documentos!$J$2:$J$601))-TODAY()&lt;=Configuración!$B$2,(SUMPRODUCT(MAX((Documentos!$A$2:$A$601=$A70)*(Documentos!$B$2:$B$601=I$4)*Documentos!$J$2:$J$601))-TODAY())&amp;" d","OK")))))</f>
        <v/>
      </c>
      <c r="J70" s="12" t="str">
        <f ca="1">IF(OR($A70="",J$4=""),"",IF(COUNTIFS(Documentos!$A$2:$A$601,$A70,Documentos!$B$2:$B$601,J$4)=0,"—",IF(SUMPRODUCT(MAX((Documentos!$A$2:$A$601=$A70)*(Documentos!$B$2:$B$601=J$4)*Documentos!$J$2:$J$601))=0,"OK",IF(SUMPRODUCT(MAX((Documentos!$A$2:$A$601=$A70)*(Documentos!$B$2:$B$601=J$4)*Documentos!$J$2:$J$601))&lt;TODAY(),"CAD",IF(SUMPRODUCT(MAX((Documentos!$A$2:$A$601=$A70)*(Documentos!$B$2:$B$601=J$4)*Documentos!$J$2:$J$601))-TODAY()&lt;=Configuración!$B$2,(SUMPRODUCT(MAX((Documentos!$A$2:$A$601=$A70)*(Documentos!$B$2:$B$601=J$4)*Documentos!$J$2:$J$601))-TODAY())&amp;" d","OK")))))</f>
        <v/>
      </c>
      <c r="K70" s="12" t="str">
        <f ca="1">IF(OR($A70="",K$4=""),"",IF(COUNTIFS(Documentos!$A$2:$A$601,$A70,Documentos!$B$2:$B$601,K$4)=0,"—",IF(SUMPRODUCT(MAX((Documentos!$A$2:$A$601=$A70)*(Documentos!$B$2:$B$601=K$4)*Documentos!$J$2:$J$601))=0,"OK",IF(SUMPRODUCT(MAX((Documentos!$A$2:$A$601=$A70)*(Documentos!$B$2:$B$601=K$4)*Documentos!$J$2:$J$601))&lt;TODAY(),"CAD",IF(SUMPRODUCT(MAX((Documentos!$A$2:$A$601=$A70)*(Documentos!$B$2:$B$601=K$4)*Documentos!$J$2:$J$601))-TODAY()&lt;=Configuración!$B$2,(SUMPRODUCT(MAX((Documentos!$A$2:$A$601=$A70)*(Documentos!$B$2:$B$601=K$4)*Documentos!$J$2:$J$601))-TODAY())&amp;" d","OK")))))</f>
        <v/>
      </c>
    </row>
    <row r="71" spans="1:11" x14ac:dyDescent="0.3">
      <c r="A71" s="11" t="str">
        <f>IF(Trabajadores!A68="","",Trabajadores!A68)</f>
        <v/>
      </c>
      <c r="B71" s="12" t="str">
        <f ca="1">IF(OR($A71="",B$4=""),"",IF(COUNTIFS(Documentos!$A$2:$A$601,$A71,Documentos!$B$2:$B$601,B$4)=0,"—",IF(SUMPRODUCT(MAX((Documentos!$A$2:$A$601=$A71)*(Documentos!$B$2:$B$601=B$4)*Documentos!$J$2:$J$601))=0,"OK",IF(SUMPRODUCT(MAX((Documentos!$A$2:$A$601=$A71)*(Documentos!$B$2:$B$601=B$4)*Documentos!$J$2:$J$601))&lt;TODAY(),"CAD",IF(SUMPRODUCT(MAX((Documentos!$A$2:$A$601=$A71)*(Documentos!$B$2:$B$601=B$4)*Documentos!$J$2:$J$601))-TODAY()&lt;=Configuración!$B$2,(SUMPRODUCT(MAX((Documentos!$A$2:$A$601=$A71)*(Documentos!$B$2:$B$601=B$4)*Documentos!$J$2:$J$601))-TODAY())&amp;" d","OK")))))</f>
        <v/>
      </c>
      <c r="C71" s="12" t="str">
        <f ca="1">IF(OR($A71="",C$4=""),"",IF(COUNTIFS(Documentos!$A$2:$A$601,$A71,Documentos!$B$2:$B$601,C$4)=0,"—",IF(SUMPRODUCT(MAX((Documentos!$A$2:$A$601=$A71)*(Documentos!$B$2:$B$601=C$4)*Documentos!$J$2:$J$601))=0,"OK",IF(SUMPRODUCT(MAX((Documentos!$A$2:$A$601=$A71)*(Documentos!$B$2:$B$601=C$4)*Documentos!$J$2:$J$601))&lt;TODAY(),"CAD",IF(SUMPRODUCT(MAX((Documentos!$A$2:$A$601=$A71)*(Documentos!$B$2:$B$601=C$4)*Documentos!$J$2:$J$601))-TODAY()&lt;=Configuración!$B$2,(SUMPRODUCT(MAX((Documentos!$A$2:$A$601=$A71)*(Documentos!$B$2:$B$601=C$4)*Documentos!$J$2:$J$601))-TODAY())&amp;" d","OK")))))</f>
        <v/>
      </c>
      <c r="D71" s="12" t="str">
        <f ca="1">IF(OR($A71="",D$4=""),"",IF(COUNTIFS(Documentos!$A$2:$A$601,$A71,Documentos!$B$2:$B$601,D$4)=0,"—",IF(SUMPRODUCT(MAX((Documentos!$A$2:$A$601=$A71)*(Documentos!$B$2:$B$601=D$4)*Documentos!$J$2:$J$601))=0,"OK",IF(SUMPRODUCT(MAX((Documentos!$A$2:$A$601=$A71)*(Documentos!$B$2:$B$601=D$4)*Documentos!$J$2:$J$601))&lt;TODAY(),"CAD",IF(SUMPRODUCT(MAX((Documentos!$A$2:$A$601=$A71)*(Documentos!$B$2:$B$601=D$4)*Documentos!$J$2:$J$601))-TODAY()&lt;=Configuración!$B$2,(SUMPRODUCT(MAX((Documentos!$A$2:$A$601=$A71)*(Documentos!$B$2:$B$601=D$4)*Documentos!$J$2:$J$601))-TODAY())&amp;" d","OK")))))</f>
        <v/>
      </c>
      <c r="E71" s="12" t="str">
        <f ca="1">IF(OR($A71="",E$4=""),"",IF(COUNTIFS(Documentos!$A$2:$A$601,$A71,Documentos!$B$2:$B$601,E$4)=0,"—",IF(SUMPRODUCT(MAX((Documentos!$A$2:$A$601=$A71)*(Documentos!$B$2:$B$601=E$4)*Documentos!$J$2:$J$601))=0,"OK",IF(SUMPRODUCT(MAX((Documentos!$A$2:$A$601=$A71)*(Documentos!$B$2:$B$601=E$4)*Documentos!$J$2:$J$601))&lt;TODAY(),"CAD",IF(SUMPRODUCT(MAX((Documentos!$A$2:$A$601=$A71)*(Documentos!$B$2:$B$601=E$4)*Documentos!$J$2:$J$601))-TODAY()&lt;=Configuración!$B$2,(SUMPRODUCT(MAX((Documentos!$A$2:$A$601=$A71)*(Documentos!$B$2:$B$601=E$4)*Documentos!$J$2:$J$601))-TODAY())&amp;" d","OK")))))</f>
        <v/>
      </c>
      <c r="F71" s="12" t="str">
        <f ca="1">IF(OR($A71="",F$4=""),"",IF(COUNTIFS(Documentos!$A$2:$A$601,$A71,Documentos!$B$2:$B$601,F$4)=0,"—",IF(SUMPRODUCT(MAX((Documentos!$A$2:$A$601=$A71)*(Documentos!$B$2:$B$601=F$4)*Documentos!$J$2:$J$601))=0,"OK",IF(SUMPRODUCT(MAX((Documentos!$A$2:$A$601=$A71)*(Documentos!$B$2:$B$601=F$4)*Documentos!$J$2:$J$601))&lt;TODAY(),"CAD",IF(SUMPRODUCT(MAX((Documentos!$A$2:$A$601=$A71)*(Documentos!$B$2:$B$601=F$4)*Documentos!$J$2:$J$601))-TODAY()&lt;=Configuración!$B$2,(SUMPRODUCT(MAX((Documentos!$A$2:$A$601=$A71)*(Documentos!$B$2:$B$601=F$4)*Documentos!$J$2:$J$601))-TODAY())&amp;" d","OK")))))</f>
        <v/>
      </c>
      <c r="G71" s="12" t="str">
        <f ca="1">IF(OR($A71="",G$4=""),"",IF(COUNTIFS(Documentos!$A$2:$A$601,$A71,Documentos!$B$2:$B$601,G$4)=0,"—",IF(SUMPRODUCT(MAX((Documentos!$A$2:$A$601=$A71)*(Documentos!$B$2:$B$601=G$4)*Documentos!$J$2:$J$601))=0,"OK",IF(SUMPRODUCT(MAX((Documentos!$A$2:$A$601=$A71)*(Documentos!$B$2:$B$601=G$4)*Documentos!$J$2:$J$601))&lt;TODAY(),"CAD",IF(SUMPRODUCT(MAX((Documentos!$A$2:$A$601=$A71)*(Documentos!$B$2:$B$601=G$4)*Documentos!$J$2:$J$601))-TODAY()&lt;=Configuración!$B$2,(SUMPRODUCT(MAX((Documentos!$A$2:$A$601=$A71)*(Documentos!$B$2:$B$601=G$4)*Documentos!$J$2:$J$601))-TODAY())&amp;" d","OK")))))</f>
        <v/>
      </c>
      <c r="H71" s="12" t="str">
        <f ca="1">IF(OR($A71="",H$4=""),"",IF(COUNTIFS(Documentos!$A$2:$A$601,$A71,Documentos!$B$2:$B$601,H$4)=0,"—",IF(SUMPRODUCT(MAX((Documentos!$A$2:$A$601=$A71)*(Documentos!$B$2:$B$601=H$4)*Documentos!$J$2:$J$601))=0,"OK",IF(SUMPRODUCT(MAX((Documentos!$A$2:$A$601=$A71)*(Documentos!$B$2:$B$601=H$4)*Documentos!$J$2:$J$601))&lt;TODAY(),"CAD",IF(SUMPRODUCT(MAX((Documentos!$A$2:$A$601=$A71)*(Documentos!$B$2:$B$601=H$4)*Documentos!$J$2:$J$601))-TODAY()&lt;=Configuración!$B$2,(SUMPRODUCT(MAX((Documentos!$A$2:$A$601=$A71)*(Documentos!$B$2:$B$601=H$4)*Documentos!$J$2:$J$601))-TODAY())&amp;" d","OK")))))</f>
        <v/>
      </c>
      <c r="I71" s="12" t="str">
        <f ca="1">IF(OR($A71="",I$4=""),"",IF(COUNTIFS(Documentos!$A$2:$A$601,$A71,Documentos!$B$2:$B$601,I$4)=0,"—",IF(SUMPRODUCT(MAX((Documentos!$A$2:$A$601=$A71)*(Documentos!$B$2:$B$601=I$4)*Documentos!$J$2:$J$601))=0,"OK",IF(SUMPRODUCT(MAX((Documentos!$A$2:$A$601=$A71)*(Documentos!$B$2:$B$601=I$4)*Documentos!$J$2:$J$601))&lt;TODAY(),"CAD",IF(SUMPRODUCT(MAX((Documentos!$A$2:$A$601=$A71)*(Documentos!$B$2:$B$601=I$4)*Documentos!$J$2:$J$601))-TODAY()&lt;=Configuración!$B$2,(SUMPRODUCT(MAX((Documentos!$A$2:$A$601=$A71)*(Documentos!$B$2:$B$601=I$4)*Documentos!$J$2:$J$601))-TODAY())&amp;" d","OK")))))</f>
        <v/>
      </c>
      <c r="J71" s="12" t="str">
        <f ca="1">IF(OR($A71="",J$4=""),"",IF(COUNTIFS(Documentos!$A$2:$A$601,$A71,Documentos!$B$2:$B$601,J$4)=0,"—",IF(SUMPRODUCT(MAX((Documentos!$A$2:$A$601=$A71)*(Documentos!$B$2:$B$601=J$4)*Documentos!$J$2:$J$601))=0,"OK",IF(SUMPRODUCT(MAX((Documentos!$A$2:$A$601=$A71)*(Documentos!$B$2:$B$601=J$4)*Documentos!$J$2:$J$601))&lt;TODAY(),"CAD",IF(SUMPRODUCT(MAX((Documentos!$A$2:$A$601=$A71)*(Documentos!$B$2:$B$601=J$4)*Documentos!$J$2:$J$601))-TODAY()&lt;=Configuración!$B$2,(SUMPRODUCT(MAX((Documentos!$A$2:$A$601=$A71)*(Documentos!$B$2:$B$601=J$4)*Documentos!$J$2:$J$601))-TODAY())&amp;" d","OK")))))</f>
        <v/>
      </c>
      <c r="K71" s="12" t="str">
        <f ca="1">IF(OR($A71="",K$4=""),"",IF(COUNTIFS(Documentos!$A$2:$A$601,$A71,Documentos!$B$2:$B$601,K$4)=0,"—",IF(SUMPRODUCT(MAX((Documentos!$A$2:$A$601=$A71)*(Documentos!$B$2:$B$601=K$4)*Documentos!$J$2:$J$601))=0,"OK",IF(SUMPRODUCT(MAX((Documentos!$A$2:$A$601=$A71)*(Documentos!$B$2:$B$601=K$4)*Documentos!$J$2:$J$601))&lt;TODAY(),"CAD",IF(SUMPRODUCT(MAX((Documentos!$A$2:$A$601=$A71)*(Documentos!$B$2:$B$601=K$4)*Documentos!$J$2:$J$601))-TODAY()&lt;=Configuración!$B$2,(SUMPRODUCT(MAX((Documentos!$A$2:$A$601=$A71)*(Documentos!$B$2:$B$601=K$4)*Documentos!$J$2:$J$601))-TODAY())&amp;" d","OK")))))</f>
        <v/>
      </c>
    </row>
    <row r="72" spans="1:11" x14ac:dyDescent="0.3">
      <c r="A72" s="11" t="str">
        <f>IF(Trabajadores!A69="","",Trabajadores!A69)</f>
        <v/>
      </c>
      <c r="B72" s="12" t="str">
        <f ca="1">IF(OR($A72="",B$4=""),"",IF(COUNTIFS(Documentos!$A$2:$A$601,$A72,Documentos!$B$2:$B$601,B$4)=0,"—",IF(SUMPRODUCT(MAX((Documentos!$A$2:$A$601=$A72)*(Documentos!$B$2:$B$601=B$4)*Documentos!$J$2:$J$601))=0,"OK",IF(SUMPRODUCT(MAX((Documentos!$A$2:$A$601=$A72)*(Documentos!$B$2:$B$601=B$4)*Documentos!$J$2:$J$601))&lt;TODAY(),"CAD",IF(SUMPRODUCT(MAX((Documentos!$A$2:$A$601=$A72)*(Documentos!$B$2:$B$601=B$4)*Documentos!$J$2:$J$601))-TODAY()&lt;=Configuración!$B$2,(SUMPRODUCT(MAX((Documentos!$A$2:$A$601=$A72)*(Documentos!$B$2:$B$601=B$4)*Documentos!$J$2:$J$601))-TODAY())&amp;" d","OK")))))</f>
        <v/>
      </c>
      <c r="C72" s="12" t="str">
        <f ca="1">IF(OR($A72="",C$4=""),"",IF(COUNTIFS(Documentos!$A$2:$A$601,$A72,Documentos!$B$2:$B$601,C$4)=0,"—",IF(SUMPRODUCT(MAX((Documentos!$A$2:$A$601=$A72)*(Documentos!$B$2:$B$601=C$4)*Documentos!$J$2:$J$601))=0,"OK",IF(SUMPRODUCT(MAX((Documentos!$A$2:$A$601=$A72)*(Documentos!$B$2:$B$601=C$4)*Documentos!$J$2:$J$601))&lt;TODAY(),"CAD",IF(SUMPRODUCT(MAX((Documentos!$A$2:$A$601=$A72)*(Documentos!$B$2:$B$601=C$4)*Documentos!$J$2:$J$601))-TODAY()&lt;=Configuración!$B$2,(SUMPRODUCT(MAX((Documentos!$A$2:$A$601=$A72)*(Documentos!$B$2:$B$601=C$4)*Documentos!$J$2:$J$601))-TODAY())&amp;" d","OK")))))</f>
        <v/>
      </c>
      <c r="D72" s="12" t="str">
        <f ca="1">IF(OR($A72="",D$4=""),"",IF(COUNTIFS(Documentos!$A$2:$A$601,$A72,Documentos!$B$2:$B$601,D$4)=0,"—",IF(SUMPRODUCT(MAX((Documentos!$A$2:$A$601=$A72)*(Documentos!$B$2:$B$601=D$4)*Documentos!$J$2:$J$601))=0,"OK",IF(SUMPRODUCT(MAX((Documentos!$A$2:$A$601=$A72)*(Documentos!$B$2:$B$601=D$4)*Documentos!$J$2:$J$601))&lt;TODAY(),"CAD",IF(SUMPRODUCT(MAX((Documentos!$A$2:$A$601=$A72)*(Documentos!$B$2:$B$601=D$4)*Documentos!$J$2:$J$601))-TODAY()&lt;=Configuración!$B$2,(SUMPRODUCT(MAX((Documentos!$A$2:$A$601=$A72)*(Documentos!$B$2:$B$601=D$4)*Documentos!$J$2:$J$601))-TODAY())&amp;" d","OK")))))</f>
        <v/>
      </c>
      <c r="E72" s="12" t="str">
        <f ca="1">IF(OR($A72="",E$4=""),"",IF(COUNTIFS(Documentos!$A$2:$A$601,$A72,Documentos!$B$2:$B$601,E$4)=0,"—",IF(SUMPRODUCT(MAX((Documentos!$A$2:$A$601=$A72)*(Documentos!$B$2:$B$601=E$4)*Documentos!$J$2:$J$601))=0,"OK",IF(SUMPRODUCT(MAX((Documentos!$A$2:$A$601=$A72)*(Documentos!$B$2:$B$601=E$4)*Documentos!$J$2:$J$601))&lt;TODAY(),"CAD",IF(SUMPRODUCT(MAX((Documentos!$A$2:$A$601=$A72)*(Documentos!$B$2:$B$601=E$4)*Documentos!$J$2:$J$601))-TODAY()&lt;=Configuración!$B$2,(SUMPRODUCT(MAX((Documentos!$A$2:$A$601=$A72)*(Documentos!$B$2:$B$601=E$4)*Documentos!$J$2:$J$601))-TODAY())&amp;" d","OK")))))</f>
        <v/>
      </c>
      <c r="F72" s="12" t="str">
        <f ca="1">IF(OR($A72="",F$4=""),"",IF(COUNTIFS(Documentos!$A$2:$A$601,$A72,Documentos!$B$2:$B$601,F$4)=0,"—",IF(SUMPRODUCT(MAX((Documentos!$A$2:$A$601=$A72)*(Documentos!$B$2:$B$601=F$4)*Documentos!$J$2:$J$601))=0,"OK",IF(SUMPRODUCT(MAX((Documentos!$A$2:$A$601=$A72)*(Documentos!$B$2:$B$601=F$4)*Documentos!$J$2:$J$601))&lt;TODAY(),"CAD",IF(SUMPRODUCT(MAX((Documentos!$A$2:$A$601=$A72)*(Documentos!$B$2:$B$601=F$4)*Documentos!$J$2:$J$601))-TODAY()&lt;=Configuración!$B$2,(SUMPRODUCT(MAX((Documentos!$A$2:$A$601=$A72)*(Documentos!$B$2:$B$601=F$4)*Documentos!$J$2:$J$601))-TODAY())&amp;" d","OK")))))</f>
        <v/>
      </c>
      <c r="G72" s="12" t="str">
        <f ca="1">IF(OR($A72="",G$4=""),"",IF(COUNTIFS(Documentos!$A$2:$A$601,$A72,Documentos!$B$2:$B$601,G$4)=0,"—",IF(SUMPRODUCT(MAX((Documentos!$A$2:$A$601=$A72)*(Documentos!$B$2:$B$601=G$4)*Documentos!$J$2:$J$601))=0,"OK",IF(SUMPRODUCT(MAX((Documentos!$A$2:$A$601=$A72)*(Documentos!$B$2:$B$601=G$4)*Documentos!$J$2:$J$601))&lt;TODAY(),"CAD",IF(SUMPRODUCT(MAX((Documentos!$A$2:$A$601=$A72)*(Documentos!$B$2:$B$601=G$4)*Documentos!$J$2:$J$601))-TODAY()&lt;=Configuración!$B$2,(SUMPRODUCT(MAX((Documentos!$A$2:$A$601=$A72)*(Documentos!$B$2:$B$601=G$4)*Documentos!$J$2:$J$601))-TODAY())&amp;" d","OK")))))</f>
        <v/>
      </c>
      <c r="H72" s="12" t="str">
        <f ca="1">IF(OR($A72="",H$4=""),"",IF(COUNTIFS(Documentos!$A$2:$A$601,$A72,Documentos!$B$2:$B$601,H$4)=0,"—",IF(SUMPRODUCT(MAX((Documentos!$A$2:$A$601=$A72)*(Documentos!$B$2:$B$601=H$4)*Documentos!$J$2:$J$601))=0,"OK",IF(SUMPRODUCT(MAX((Documentos!$A$2:$A$601=$A72)*(Documentos!$B$2:$B$601=H$4)*Documentos!$J$2:$J$601))&lt;TODAY(),"CAD",IF(SUMPRODUCT(MAX((Documentos!$A$2:$A$601=$A72)*(Documentos!$B$2:$B$601=H$4)*Documentos!$J$2:$J$601))-TODAY()&lt;=Configuración!$B$2,(SUMPRODUCT(MAX((Documentos!$A$2:$A$601=$A72)*(Documentos!$B$2:$B$601=H$4)*Documentos!$J$2:$J$601))-TODAY())&amp;" d","OK")))))</f>
        <v/>
      </c>
      <c r="I72" s="12" t="str">
        <f ca="1">IF(OR($A72="",I$4=""),"",IF(COUNTIFS(Documentos!$A$2:$A$601,$A72,Documentos!$B$2:$B$601,I$4)=0,"—",IF(SUMPRODUCT(MAX((Documentos!$A$2:$A$601=$A72)*(Documentos!$B$2:$B$601=I$4)*Documentos!$J$2:$J$601))=0,"OK",IF(SUMPRODUCT(MAX((Documentos!$A$2:$A$601=$A72)*(Documentos!$B$2:$B$601=I$4)*Documentos!$J$2:$J$601))&lt;TODAY(),"CAD",IF(SUMPRODUCT(MAX((Documentos!$A$2:$A$601=$A72)*(Documentos!$B$2:$B$601=I$4)*Documentos!$J$2:$J$601))-TODAY()&lt;=Configuración!$B$2,(SUMPRODUCT(MAX((Documentos!$A$2:$A$601=$A72)*(Documentos!$B$2:$B$601=I$4)*Documentos!$J$2:$J$601))-TODAY())&amp;" d","OK")))))</f>
        <v/>
      </c>
      <c r="J72" s="12" t="str">
        <f ca="1">IF(OR($A72="",J$4=""),"",IF(COUNTIFS(Documentos!$A$2:$A$601,$A72,Documentos!$B$2:$B$601,J$4)=0,"—",IF(SUMPRODUCT(MAX((Documentos!$A$2:$A$601=$A72)*(Documentos!$B$2:$B$601=J$4)*Documentos!$J$2:$J$601))=0,"OK",IF(SUMPRODUCT(MAX((Documentos!$A$2:$A$601=$A72)*(Documentos!$B$2:$B$601=J$4)*Documentos!$J$2:$J$601))&lt;TODAY(),"CAD",IF(SUMPRODUCT(MAX((Documentos!$A$2:$A$601=$A72)*(Documentos!$B$2:$B$601=J$4)*Documentos!$J$2:$J$601))-TODAY()&lt;=Configuración!$B$2,(SUMPRODUCT(MAX((Documentos!$A$2:$A$601=$A72)*(Documentos!$B$2:$B$601=J$4)*Documentos!$J$2:$J$601))-TODAY())&amp;" d","OK")))))</f>
        <v/>
      </c>
      <c r="K72" s="12" t="str">
        <f ca="1">IF(OR($A72="",K$4=""),"",IF(COUNTIFS(Documentos!$A$2:$A$601,$A72,Documentos!$B$2:$B$601,K$4)=0,"—",IF(SUMPRODUCT(MAX((Documentos!$A$2:$A$601=$A72)*(Documentos!$B$2:$B$601=K$4)*Documentos!$J$2:$J$601))=0,"OK",IF(SUMPRODUCT(MAX((Documentos!$A$2:$A$601=$A72)*(Documentos!$B$2:$B$601=K$4)*Documentos!$J$2:$J$601))&lt;TODAY(),"CAD",IF(SUMPRODUCT(MAX((Documentos!$A$2:$A$601=$A72)*(Documentos!$B$2:$B$601=K$4)*Documentos!$J$2:$J$601))-TODAY()&lt;=Configuración!$B$2,(SUMPRODUCT(MAX((Documentos!$A$2:$A$601=$A72)*(Documentos!$B$2:$B$601=K$4)*Documentos!$J$2:$J$601))-TODAY())&amp;" d","OK")))))</f>
        <v/>
      </c>
    </row>
    <row r="73" spans="1:11" x14ac:dyDescent="0.3">
      <c r="A73" s="11" t="str">
        <f>IF(Trabajadores!A70="","",Trabajadores!A70)</f>
        <v/>
      </c>
      <c r="B73" s="12" t="str">
        <f ca="1">IF(OR($A73="",B$4=""),"",IF(COUNTIFS(Documentos!$A$2:$A$601,$A73,Documentos!$B$2:$B$601,B$4)=0,"—",IF(SUMPRODUCT(MAX((Documentos!$A$2:$A$601=$A73)*(Documentos!$B$2:$B$601=B$4)*Documentos!$J$2:$J$601))=0,"OK",IF(SUMPRODUCT(MAX((Documentos!$A$2:$A$601=$A73)*(Documentos!$B$2:$B$601=B$4)*Documentos!$J$2:$J$601))&lt;TODAY(),"CAD",IF(SUMPRODUCT(MAX((Documentos!$A$2:$A$601=$A73)*(Documentos!$B$2:$B$601=B$4)*Documentos!$J$2:$J$601))-TODAY()&lt;=Configuración!$B$2,(SUMPRODUCT(MAX((Documentos!$A$2:$A$601=$A73)*(Documentos!$B$2:$B$601=B$4)*Documentos!$J$2:$J$601))-TODAY())&amp;" d","OK")))))</f>
        <v/>
      </c>
      <c r="C73" s="12" t="str">
        <f ca="1">IF(OR($A73="",C$4=""),"",IF(COUNTIFS(Documentos!$A$2:$A$601,$A73,Documentos!$B$2:$B$601,C$4)=0,"—",IF(SUMPRODUCT(MAX((Documentos!$A$2:$A$601=$A73)*(Documentos!$B$2:$B$601=C$4)*Documentos!$J$2:$J$601))=0,"OK",IF(SUMPRODUCT(MAX((Documentos!$A$2:$A$601=$A73)*(Documentos!$B$2:$B$601=C$4)*Documentos!$J$2:$J$601))&lt;TODAY(),"CAD",IF(SUMPRODUCT(MAX((Documentos!$A$2:$A$601=$A73)*(Documentos!$B$2:$B$601=C$4)*Documentos!$J$2:$J$601))-TODAY()&lt;=Configuración!$B$2,(SUMPRODUCT(MAX((Documentos!$A$2:$A$601=$A73)*(Documentos!$B$2:$B$601=C$4)*Documentos!$J$2:$J$601))-TODAY())&amp;" d","OK")))))</f>
        <v/>
      </c>
      <c r="D73" s="12" t="str">
        <f ca="1">IF(OR($A73="",D$4=""),"",IF(COUNTIFS(Documentos!$A$2:$A$601,$A73,Documentos!$B$2:$B$601,D$4)=0,"—",IF(SUMPRODUCT(MAX((Documentos!$A$2:$A$601=$A73)*(Documentos!$B$2:$B$601=D$4)*Documentos!$J$2:$J$601))=0,"OK",IF(SUMPRODUCT(MAX((Documentos!$A$2:$A$601=$A73)*(Documentos!$B$2:$B$601=D$4)*Documentos!$J$2:$J$601))&lt;TODAY(),"CAD",IF(SUMPRODUCT(MAX((Documentos!$A$2:$A$601=$A73)*(Documentos!$B$2:$B$601=D$4)*Documentos!$J$2:$J$601))-TODAY()&lt;=Configuración!$B$2,(SUMPRODUCT(MAX((Documentos!$A$2:$A$601=$A73)*(Documentos!$B$2:$B$601=D$4)*Documentos!$J$2:$J$601))-TODAY())&amp;" d","OK")))))</f>
        <v/>
      </c>
      <c r="E73" s="12" t="str">
        <f ca="1">IF(OR($A73="",E$4=""),"",IF(COUNTIFS(Documentos!$A$2:$A$601,$A73,Documentos!$B$2:$B$601,E$4)=0,"—",IF(SUMPRODUCT(MAX((Documentos!$A$2:$A$601=$A73)*(Documentos!$B$2:$B$601=E$4)*Documentos!$J$2:$J$601))=0,"OK",IF(SUMPRODUCT(MAX((Documentos!$A$2:$A$601=$A73)*(Documentos!$B$2:$B$601=E$4)*Documentos!$J$2:$J$601))&lt;TODAY(),"CAD",IF(SUMPRODUCT(MAX((Documentos!$A$2:$A$601=$A73)*(Documentos!$B$2:$B$601=E$4)*Documentos!$J$2:$J$601))-TODAY()&lt;=Configuración!$B$2,(SUMPRODUCT(MAX((Documentos!$A$2:$A$601=$A73)*(Documentos!$B$2:$B$601=E$4)*Documentos!$J$2:$J$601))-TODAY())&amp;" d","OK")))))</f>
        <v/>
      </c>
      <c r="F73" s="12" t="str">
        <f ca="1">IF(OR($A73="",F$4=""),"",IF(COUNTIFS(Documentos!$A$2:$A$601,$A73,Documentos!$B$2:$B$601,F$4)=0,"—",IF(SUMPRODUCT(MAX((Documentos!$A$2:$A$601=$A73)*(Documentos!$B$2:$B$601=F$4)*Documentos!$J$2:$J$601))=0,"OK",IF(SUMPRODUCT(MAX((Documentos!$A$2:$A$601=$A73)*(Documentos!$B$2:$B$601=F$4)*Documentos!$J$2:$J$601))&lt;TODAY(),"CAD",IF(SUMPRODUCT(MAX((Documentos!$A$2:$A$601=$A73)*(Documentos!$B$2:$B$601=F$4)*Documentos!$J$2:$J$601))-TODAY()&lt;=Configuración!$B$2,(SUMPRODUCT(MAX((Documentos!$A$2:$A$601=$A73)*(Documentos!$B$2:$B$601=F$4)*Documentos!$J$2:$J$601))-TODAY())&amp;" d","OK")))))</f>
        <v/>
      </c>
      <c r="G73" s="12" t="str">
        <f ca="1">IF(OR($A73="",G$4=""),"",IF(COUNTIFS(Documentos!$A$2:$A$601,$A73,Documentos!$B$2:$B$601,G$4)=0,"—",IF(SUMPRODUCT(MAX((Documentos!$A$2:$A$601=$A73)*(Documentos!$B$2:$B$601=G$4)*Documentos!$J$2:$J$601))=0,"OK",IF(SUMPRODUCT(MAX((Documentos!$A$2:$A$601=$A73)*(Documentos!$B$2:$B$601=G$4)*Documentos!$J$2:$J$601))&lt;TODAY(),"CAD",IF(SUMPRODUCT(MAX((Documentos!$A$2:$A$601=$A73)*(Documentos!$B$2:$B$601=G$4)*Documentos!$J$2:$J$601))-TODAY()&lt;=Configuración!$B$2,(SUMPRODUCT(MAX((Documentos!$A$2:$A$601=$A73)*(Documentos!$B$2:$B$601=G$4)*Documentos!$J$2:$J$601))-TODAY())&amp;" d","OK")))))</f>
        <v/>
      </c>
      <c r="H73" s="12" t="str">
        <f ca="1">IF(OR($A73="",H$4=""),"",IF(COUNTIFS(Documentos!$A$2:$A$601,$A73,Documentos!$B$2:$B$601,H$4)=0,"—",IF(SUMPRODUCT(MAX((Documentos!$A$2:$A$601=$A73)*(Documentos!$B$2:$B$601=H$4)*Documentos!$J$2:$J$601))=0,"OK",IF(SUMPRODUCT(MAX((Documentos!$A$2:$A$601=$A73)*(Documentos!$B$2:$B$601=H$4)*Documentos!$J$2:$J$601))&lt;TODAY(),"CAD",IF(SUMPRODUCT(MAX((Documentos!$A$2:$A$601=$A73)*(Documentos!$B$2:$B$601=H$4)*Documentos!$J$2:$J$601))-TODAY()&lt;=Configuración!$B$2,(SUMPRODUCT(MAX((Documentos!$A$2:$A$601=$A73)*(Documentos!$B$2:$B$601=H$4)*Documentos!$J$2:$J$601))-TODAY())&amp;" d","OK")))))</f>
        <v/>
      </c>
      <c r="I73" s="12" t="str">
        <f ca="1">IF(OR($A73="",I$4=""),"",IF(COUNTIFS(Documentos!$A$2:$A$601,$A73,Documentos!$B$2:$B$601,I$4)=0,"—",IF(SUMPRODUCT(MAX((Documentos!$A$2:$A$601=$A73)*(Documentos!$B$2:$B$601=I$4)*Documentos!$J$2:$J$601))=0,"OK",IF(SUMPRODUCT(MAX((Documentos!$A$2:$A$601=$A73)*(Documentos!$B$2:$B$601=I$4)*Documentos!$J$2:$J$601))&lt;TODAY(),"CAD",IF(SUMPRODUCT(MAX((Documentos!$A$2:$A$601=$A73)*(Documentos!$B$2:$B$601=I$4)*Documentos!$J$2:$J$601))-TODAY()&lt;=Configuración!$B$2,(SUMPRODUCT(MAX((Documentos!$A$2:$A$601=$A73)*(Documentos!$B$2:$B$601=I$4)*Documentos!$J$2:$J$601))-TODAY())&amp;" d","OK")))))</f>
        <v/>
      </c>
      <c r="J73" s="12" t="str">
        <f ca="1">IF(OR($A73="",J$4=""),"",IF(COUNTIFS(Documentos!$A$2:$A$601,$A73,Documentos!$B$2:$B$601,J$4)=0,"—",IF(SUMPRODUCT(MAX((Documentos!$A$2:$A$601=$A73)*(Documentos!$B$2:$B$601=J$4)*Documentos!$J$2:$J$601))=0,"OK",IF(SUMPRODUCT(MAX((Documentos!$A$2:$A$601=$A73)*(Documentos!$B$2:$B$601=J$4)*Documentos!$J$2:$J$601))&lt;TODAY(),"CAD",IF(SUMPRODUCT(MAX((Documentos!$A$2:$A$601=$A73)*(Documentos!$B$2:$B$601=J$4)*Documentos!$J$2:$J$601))-TODAY()&lt;=Configuración!$B$2,(SUMPRODUCT(MAX((Documentos!$A$2:$A$601=$A73)*(Documentos!$B$2:$B$601=J$4)*Documentos!$J$2:$J$601))-TODAY())&amp;" d","OK")))))</f>
        <v/>
      </c>
      <c r="K73" s="12" t="str">
        <f ca="1">IF(OR($A73="",K$4=""),"",IF(COUNTIFS(Documentos!$A$2:$A$601,$A73,Documentos!$B$2:$B$601,K$4)=0,"—",IF(SUMPRODUCT(MAX((Documentos!$A$2:$A$601=$A73)*(Documentos!$B$2:$B$601=K$4)*Documentos!$J$2:$J$601))=0,"OK",IF(SUMPRODUCT(MAX((Documentos!$A$2:$A$601=$A73)*(Documentos!$B$2:$B$601=K$4)*Documentos!$J$2:$J$601))&lt;TODAY(),"CAD",IF(SUMPRODUCT(MAX((Documentos!$A$2:$A$601=$A73)*(Documentos!$B$2:$B$601=K$4)*Documentos!$J$2:$J$601))-TODAY()&lt;=Configuración!$B$2,(SUMPRODUCT(MAX((Documentos!$A$2:$A$601=$A73)*(Documentos!$B$2:$B$601=K$4)*Documentos!$J$2:$J$601))-TODAY())&amp;" d","OK")))))</f>
        <v/>
      </c>
    </row>
    <row r="74" spans="1:11" x14ac:dyDescent="0.3">
      <c r="A74" s="11" t="str">
        <f>IF(Trabajadores!A71="","",Trabajadores!A71)</f>
        <v/>
      </c>
      <c r="B74" s="12" t="str">
        <f ca="1">IF(OR($A74="",B$4=""),"",IF(COUNTIFS(Documentos!$A$2:$A$601,$A74,Documentos!$B$2:$B$601,B$4)=0,"—",IF(SUMPRODUCT(MAX((Documentos!$A$2:$A$601=$A74)*(Documentos!$B$2:$B$601=B$4)*Documentos!$J$2:$J$601))=0,"OK",IF(SUMPRODUCT(MAX((Documentos!$A$2:$A$601=$A74)*(Documentos!$B$2:$B$601=B$4)*Documentos!$J$2:$J$601))&lt;TODAY(),"CAD",IF(SUMPRODUCT(MAX((Documentos!$A$2:$A$601=$A74)*(Documentos!$B$2:$B$601=B$4)*Documentos!$J$2:$J$601))-TODAY()&lt;=Configuración!$B$2,(SUMPRODUCT(MAX((Documentos!$A$2:$A$601=$A74)*(Documentos!$B$2:$B$601=B$4)*Documentos!$J$2:$J$601))-TODAY())&amp;" d","OK")))))</f>
        <v/>
      </c>
      <c r="C74" s="12" t="str">
        <f ca="1">IF(OR($A74="",C$4=""),"",IF(COUNTIFS(Documentos!$A$2:$A$601,$A74,Documentos!$B$2:$B$601,C$4)=0,"—",IF(SUMPRODUCT(MAX((Documentos!$A$2:$A$601=$A74)*(Documentos!$B$2:$B$601=C$4)*Documentos!$J$2:$J$601))=0,"OK",IF(SUMPRODUCT(MAX((Documentos!$A$2:$A$601=$A74)*(Documentos!$B$2:$B$601=C$4)*Documentos!$J$2:$J$601))&lt;TODAY(),"CAD",IF(SUMPRODUCT(MAX((Documentos!$A$2:$A$601=$A74)*(Documentos!$B$2:$B$601=C$4)*Documentos!$J$2:$J$601))-TODAY()&lt;=Configuración!$B$2,(SUMPRODUCT(MAX((Documentos!$A$2:$A$601=$A74)*(Documentos!$B$2:$B$601=C$4)*Documentos!$J$2:$J$601))-TODAY())&amp;" d","OK")))))</f>
        <v/>
      </c>
      <c r="D74" s="12" t="str">
        <f ca="1">IF(OR($A74="",D$4=""),"",IF(COUNTIFS(Documentos!$A$2:$A$601,$A74,Documentos!$B$2:$B$601,D$4)=0,"—",IF(SUMPRODUCT(MAX((Documentos!$A$2:$A$601=$A74)*(Documentos!$B$2:$B$601=D$4)*Documentos!$J$2:$J$601))=0,"OK",IF(SUMPRODUCT(MAX((Documentos!$A$2:$A$601=$A74)*(Documentos!$B$2:$B$601=D$4)*Documentos!$J$2:$J$601))&lt;TODAY(),"CAD",IF(SUMPRODUCT(MAX((Documentos!$A$2:$A$601=$A74)*(Documentos!$B$2:$B$601=D$4)*Documentos!$J$2:$J$601))-TODAY()&lt;=Configuración!$B$2,(SUMPRODUCT(MAX((Documentos!$A$2:$A$601=$A74)*(Documentos!$B$2:$B$601=D$4)*Documentos!$J$2:$J$601))-TODAY())&amp;" d","OK")))))</f>
        <v/>
      </c>
      <c r="E74" s="12" t="str">
        <f ca="1">IF(OR($A74="",E$4=""),"",IF(COUNTIFS(Documentos!$A$2:$A$601,$A74,Documentos!$B$2:$B$601,E$4)=0,"—",IF(SUMPRODUCT(MAX((Documentos!$A$2:$A$601=$A74)*(Documentos!$B$2:$B$601=E$4)*Documentos!$J$2:$J$601))=0,"OK",IF(SUMPRODUCT(MAX((Documentos!$A$2:$A$601=$A74)*(Documentos!$B$2:$B$601=E$4)*Documentos!$J$2:$J$601))&lt;TODAY(),"CAD",IF(SUMPRODUCT(MAX((Documentos!$A$2:$A$601=$A74)*(Documentos!$B$2:$B$601=E$4)*Documentos!$J$2:$J$601))-TODAY()&lt;=Configuración!$B$2,(SUMPRODUCT(MAX((Documentos!$A$2:$A$601=$A74)*(Documentos!$B$2:$B$601=E$4)*Documentos!$J$2:$J$601))-TODAY())&amp;" d","OK")))))</f>
        <v/>
      </c>
      <c r="F74" s="12" t="str">
        <f ca="1">IF(OR($A74="",F$4=""),"",IF(COUNTIFS(Documentos!$A$2:$A$601,$A74,Documentos!$B$2:$B$601,F$4)=0,"—",IF(SUMPRODUCT(MAX((Documentos!$A$2:$A$601=$A74)*(Documentos!$B$2:$B$601=F$4)*Documentos!$J$2:$J$601))=0,"OK",IF(SUMPRODUCT(MAX((Documentos!$A$2:$A$601=$A74)*(Documentos!$B$2:$B$601=F$4)*Documentos!$J$2:$J$601))&lt;TODAY(),"CAD",IF(SUMPRODUCT(MAX((Documentos!$A$2:$A$601=$A74)*(Documentos!$B$2:$B$601=F$4)*Documentos!$J$2:$J$601))-TODAY()&lt;=Configuración!$B$2,(SUMPRODUCT(MAX((Documentos!$A$2:$A$601=$A74)*(Documentos!$B$2:$B$601=F$4)*Documentos!$J$2:$J$601))-TODAY())&amp;" d","OK")))))</f>
        <v/>
      </c>
      <c r="G74" s="12" t="str">
        <f ca="1">IF(OR($A74="",G$4=""),"",IF(COUNTIFS(Documentos!$A$2:$A$601,$A74,Documentos!$B$2:$B$601,G$4)=0,"—",IF(SUMPRODUCT(MAX((Documentos!$A$2:$A$601=$A74)*(Documentos!$B$2:$B$601=G$4)*Documentos!$J$2:$J$601))=0,"OK",IF(SUMPRODUCT(MAX((Documentos!$A$2:$A$601=$A74)*(Documentos!$B$2:$B$601=G$4)*Documentos!$J$2:$J$601))&lt;TODAY(),"CAD",IF(SUMPRODUCT(MAX((Documentos!$A$2:$A$601=$A74)*(Documentos!$B$2:$B$601=G$4)*Documentos!$J$2:$J$601))-TODAY()&lt;=Configuración!$B$2,(SUMPRODUCT(MAX((Documentos!$A$2:$A$601=$A74)*(Documentos!$B$2:$B$601=G$4)*Documentos!$J$2:$J$601))-TODAY())&amp;" d","OK")))))</f>
        <v/>
      </c>
      <c r="H74" s="12" t="str">
        <f ca="1">IF(OR($A74="",H$4=""),"",IF(COUNTIFS(Documentos!$A$2:$A$601,$A74,Documentos!$B$2:$B$601,H$4)=0,"—",IF(SUMPRODUCT(MAX((Documentos!$A$2:$A$601=$A74)*(Documentos!$B$2:$B$601=H$4)*Documentos!$J$2:$J$601))=0,"OK",IF(SUMPRODUCT(MAX((Documentos!$A$2:$A$601=$A74)*(Documentos!$B$2:$B$601=H$4)*Documentos!$J$2:$J$601))&lt;TODAY(),"CAD",IF(SUMPRODUCT(MAX((Documentos!$A$2:$A$601=$A74)*(Documentos!$B$2:$B$601=H$4)*Documentos!$J$2:$J$601))-TODAY()&lt;=Configuración!$B$2,(SUMPRODUCT(MAX((Documentos!$A$2:$A$601=$A74)*(Documentos!$B$2:$B$601=H$4)*Documentos!$J$2:$J$601))-TODAY())&amp;" d","OK")))))</f>
        <v/>
      </c>
      <c r="I74" s="12" t="str">
        <f ca="1">IF(OR($A74="",I$4=""),"",IF(COUNTIFS(Documentos!$A$2:$A$601,$A74,Documentos!$B$2:$B$601,I$4)=0,"—",IF(SUMPRODUCT(MAX((Documentos!$A$2:$A$601=$A74)*(Documentos!$B$2:$B$601=I$4)*Documentos!$J$2:$J$601))=0,"OK",IF(SUMPRODUCT(MAX((Documentos!$A$2:$A$601=$A74)*(Documentos!$B$2:$B$601=I$4)*Documentos!$J$2:$J$601))&lt;TODAY(),"CAD",IF(SUMPRODUCT(MAX((Documentos!$A$2:$A$601=$A74)*(Documentos!$B$2:$B$601=I$4)*Documentos!$J$2:$J$601))-TODAY()&lt;=Configuración!$B$2,(SUMPRODUCT(MAX((Documentos!$A$2:$A$601=$A74)*(Documentos!$B$2:$B$601=I$4)*Documentos!$J$2:$J$601))-TODAY())&amp;" d","OK")))))</f>
        <v/>
      </c>
      <c r="J74" s="12" t="str">
        <f ca="1">IF(OR($A74="",J$4=""),"",IF(COUNTIFS(Documentos!$A$2:$A$601,$A74,Documentos!$B$2:$B$601,J$4)=0,"—",IF(SUMPRODUCT(MAX((Documentos!$A$2:$A$601=$A74)*(Documentos!$B$2:$B$601=J$4)*Documentos!$J$2:$J$601))=0,"OK",IF(SUMPRODUCT(MAX((Documentos!$A$2:$A$601=$A74)*(Documentos!$B$2:$B$601=J$4)*Documentos!$J$2:$J$601))&lt;TODAY(),"CAD",IF(SUMPRODUCT(MAX((Documentos!$A$2:$A$601=$A74)*(Documentos!$B$2:$B$601=J$4)*Documentos!$J$2:$J$601))-TODAY()&lt;=Configuración!$B$2,(SUMPRODUCT(MAX((Documentos!$A$2:$A$601=$A74)*(Documentos!$B$2:$B$601=J$4)*Documentos!$J$2:$J$601))-TODAY())&amp;" d","OK")))))</f>
        <v/>
      </c>
      <c r="K74" s="12" t="str">
        <f ca="1">IF(OR($A74="",K$4=""),"",IF(COUNTIFS(Documentos!$A$2:$A$601,$A74,Documentos!$B$2:$B$601,K$4)=0,"—",IF(SUMPRODUCT(MAX((Documentos!$A$2:$A$601=$A74)*(Documentos!$B$2:$B$601=K$4)*Documentos!$J$2:$J$601))=0,"OK",IF(SUMPRODUCT(MAX((Documentos!$A$2:$A$601=$A74)*(Documentos!$B$2:$B$601=K$4)*Documentos!$J$2:$J$601))&lt;TODAY(),"CAD",IF(SUMPRODUCT(MAX((Documentos!$A$2:$A$601=$A74)*(Documentos!$B$2:$B$601=K$4)*Documentos!$J$2:$J$601))-TODAY()&lt;=Configuración!$B$2,(SUMPRODUCT(MAX((Documentos!$A$2:$A$601=$A74)*(Documentos!$B$2:$B$601=K$4)*Documentos!$J$2:$J$601))-TODAY())&amp;" d","OK")))))</f>
        <v/>
      </c>
    </row>
    <row r="75" spans="1:11" x14ac:dyDescent="0.3">
      <c r="A75" s="11" t="str">
        <f>IF(Trabajadores!A72="","",Trabajadores!A72)</f>
        <v/>
      </c>
      <c r="B75" s="12" t="str">
        <f ca="1">IF(OR($A75="",B$4=""),"",IF(COUNTIFS(Documentos!$A$2:$A$601,$A75,Documentos!$B$2:$B$601,B$4)=0,"—",IF(SUMPRODUCT(MAX((Documentos!$A$2:$A$601=$A75)*(Documentos!$B$2:$B$601=B$4)*Documentos!$J$2:$J$601))=0,"OK",IF(SUMPRODUCT(MAX((Documentos!$A$2:$A$601=$A75)*(Documentos!$B$2:$B$601=B$4)*Documentos!$J$2:$J$601))&lt;TODAY(),"CAD",IF(SUMPRODUCT(MAX((Documentos!$A$2:$A$601=$A75)*(Documentos!$B$2:$B$601=B$4)*Documentos!$J$2:$J$601))-TODAY()&lt;=Configuración!$B$2,(SUMPRODUCT(MAX((Documentos!$A$2:$A$601=$A75)*(Documentos!$B$2:$B$601=B$4)*Documentos!$J$2:$J$601))-TODAY())&amp;" d","OK")))))</f>
        <v/>
      </c>
      <c r="C75" s="12" t="str">
        <f ca="1">IF(OR($A75="",C$4=""),"",IF(COUNTIFS(Documentos!$A$2:$A$601,$A75,Documentos!$B$2:$B$601,C$4)=0,"—",IF(SUMPRODUCT(MAX((Documentos!$A$2:$A$601=$A75)*(Documentos!$B$2:$B$601=C$4)*Documentos!$J$2:$J$601))=0,"OK",IF(SUMPRODUCT(MAX((Documentos!$A$2:$A$601=$A75)*(Documentos!$B$2:$B$601=C$4)*Documentos!$J$2:$J$601))&lt;TODAY(),"CAD",IF(SUMPRODUCT(MAX((Documentos!$A$2:$A$601=$A75)*(Documentos!$B$2:$B$601=C$4)*Documentos!$J$2:$J$601))-TODAY()&lt;=Configuración!$B$2,(SUMPRODUCT(MAX((Documentos!$A$2:$A$601=$A75)*(Documentos!$B$2:$B$601=C$4)*Documentos!$J$2:$J$601))-TODAY())&amp;" d","OK")))))</f>
        <v/>
      </c>
      <c r="D75" s="12" t="str">
        <f ca="1">IF(OR($A75="",D$4=""),"",IF(COUNTIFS(Documentos!$A$2:$A$601,$A75,Documentos!$B$2:$B$601,D$4)=0,"—",IF(SUMPRODUCT(MAX((Documentos!$A$2:$A$601=$A75)*(Documentos!$B$2:$B$601=D$4)*Documentos!$J$2:$J$601))=0,"OK",IF(SUMPRODUCT(MAX((Documentos!$A$2:$A$601=$A75)*(Documentos!$B$2:$B$601=D$4)*Documentos!$J$2:$J$601))&lt;TODAY(),"CAD",IF(SUMPRODUCT(MAX((Documentos!$A$2:$A$601=$A75)*(Documentos!$B$2:$B$601=D$4)*Documentos!$J$2:$J$601))-TODAY()&lt;=Configuración!$B$2,(SUMPRODUCT(MAX((Documentos!$A$2:$A$601=$A75)*(Documentos!$B$2:$B$601=D$4)*Documentos!$J$2:$J$601))-TODAY())&amp;" d","OK")))))</f>
        <v/>
      </c>
      <c r="E75" s="12" t="str">
        <f ca="1">IF(OR($A75="",E$4=""),"",IF(COUNTIFS(Documentos!$A$2:$A$601,$A75,Documentos!$B$2:$B$601,E$4)=0,"—",IF(SUMPRODUCT(MAX((Documentos!$A$2:$A$601=$A75)*(Documentos!$B$2:$B$601=E$4)*Documentos!$J$2:$J$601))=0,"OK",IF(SUMPRODUCT(MAX((Documentos!$A$2:$A$601=$A75)*(Documentos!$B$2:$B$601=E$4)*Documentos!$J$2:$J$601))&lt;TODAY(),"CAD",IF(SUMPRODUCT(MAX((Documentos!$A$2:$A$601=$A75)*(Documentos!$B$2:$B$601=E$4)*Documentos!$J$2:$J$601))-TODAY()&lt;=Configuración!$B$2,(SUMPRODUCT(MAX((Documentos!$A$2:$A$601=$A75)*(Documentos!$B$2:$B$601=E$4)*Documentos!$J$2:$J$601))-TODAY())&amp;" d","OK")))))</f>
        <v/>
      </c>
      <c r="F75" s="12" t="str">
        <f ca="1">IF(OR($A75="",F$4=""),"",IF(COUNTIFS(Documentos!$A$2:$A$601,$A75,Documentos!$B$2:$B$601,F$4)=0,"—",IF(SUMPRODUCT(MAX((Documentos!$A$2:$A$601=$A75)*(Documentos!$B$2:$B$601=F$4)*Documentos!$J$2:$J$601))=0,"OK",IF(SUMPRODUCT(MAX((Documentos!$A$2:$A$601=$A75)*(Documentos!$B$2:$B$601=F$4)*Documentos!$J$2:$J$601))&lt;TODAY(),"CAD",IF(SUMPRODUCT(MAX((Documentos!$A$2:$A$601=$A75)*(Documentos!$B$2:$B$601=F$4)*Documentos!$J$2:$J$601))-TODAY()&lt;=Configuración!$B$2,(SUMPRODUCT(MAX((Documentos!$A$2:$A$601=$A75)*(Documentos!$B$2:$B$601=F$4)*Documentos!$J$2:$J$601))-TODAY())&amp;" d","OK")))))</f>
        <v/>
      </c>
      <c r="G75" s="12" t="str">
        <f ca="1">IF(OR($A75="",G$4=""),"",IF(COUNTIFS(Documentos!$A$2:$A$601,$A75,Documentos!$B$2:$B$601,G$4)=0,"—",IF(SUMPRODUCT(MAX((Documentos!$A$2:$A$601=$A75)*(Documentos!$B$2:$B$601=G$4)*Documentos!$J$2:$J$601))=0,"OK",IF(SUMPRODUCT(MAX((Documentos!$A$2:$A$601=$A75)*(Documentos!$B$2:$B$601=G$4)*Documentos!$J$2:$J$601))&lt;TODAY(),"CAD",IF(SUMPRODUCT(MAX((Documentos!$A$2:$A$601=$A75)*(Documentos!$B$2:$B$601=G$4)*Documentos!$J$2:$J$601))-TODAY()&lt;=Configuración!$B$2,(SUMPRODUCT(MAX((Documentos!$A$2:$A$601=$A75)*(Documentos!$B$2:$B$601=G$4)*Documentos!$J$2:$J$601))-TODAY())&amp;" d","OK")))))</f>
        <v/>
      </c>
      <c r="H75" s="12" t="str">
        <f ca="1">IF(OR($A75="",H$4=""),"",IF(COUNTIFS(Documentos!$A$2:$A$601,$A75,Documentos!$B$2:$B$601,H$4)=0,"—",IF(SUMPRODUCT(MAX((Documentos!$A$2:$A$601=$A75)*(Documentos!$B$2:$B$601=H$4)*Documentos!$J$2:$J$601))=0,"OK",IF(SUMPRODUCT(MAX((Documentos!$A$2:$A$601=$A75)*(Documentos!$B$2:$B$601=H$4)*Documentos!$J$2:$J$601))&lt;TODAY(),"CAD",IF(SUMPRODUCT(MAX((Documentos!$A$2:$A$601=$A75)*(Documentos!$B$2:$B$601=H$4)*Documentos!$J$2:$J$601))-TODAY()&lt;=Configuración!$B$2,(SUMPRODUCT(MAX((Documentos!$A$2:$A$601=$A75)*(Documentos!$B$2:$B$601=H$4)*Documentos!$J$2:$J$601))-TODAY())&amp;" d","OK")))))</f>
        <v/>
      </c>
      <c r="I75" s="12" t="str">
        <f ca="1">IF(OR($A75="",I$4=""),"",IF(COUNTIFS(Documentos!$A$2:$A$601,$A75,Documentos!$B$2:$B$601,I$4)=0,"—",IF(SUMPRODUCT(MAX((Documentos!$A$2:$A$601=$A75)*(Documentos!$B$2:$B$601=I$4)*Documentos!$J$2:$J$601))=0,"OK",IF(SUMPRODUCT(MAX((Documentos!$A$2:$A$601=$A75)*(Documentos!$B$2:$B$601=I$4)*Documentos!$J$2:$J$601))&lt;TODAY(),"CAD",IF(SUMPRODUCT(MAX((Documentos!$A$2:$A$601=$A75)*(Documentos!$B$2:$B$601=I$4)*Documentos!$J$2:$J$601))-TODAY()&lt;=Configuración!$B$2,(SUMPRODUCT(MAX((Documentos!$A$2:$A$601=$A75)*(Documentos!$B$2:$B$601=I$4)*Documentos!$J$2:$J$601))-TODAY())&amp;" d","OK")))))</f>
        <v/>
      </c>
      <c r="J75" s="12" t="str">
        <f ca="1">IF(OR($A75="",J$4=""),"",IF(COUNTIFS(Documentos!$A$2:$A$601,$A75,Documentos!$B$2:$B$601,J$4)=0,"—",IF(SUMPRODUCT(MAX((Documentos!$A$2:$A$601=$A75)*(Documentos!$B$2:$B$601=J$4)*Documentos!$J$2:$J$601))=0,"OK",IF(SUMPRODUCT(MAX((Documentos!$A$2:$A$601=$A75)*(Documentos!$B$2:$B$601=J$4)*Documentos!$J$2:$J$601))&lt;TODAY(),"CAD",IF(SUMPRODUCT(MAX((Documentos!$A$2:$A$601=$A75)*(Documentos!$B$2:$B$601=J$4)*Documentos!$J$2:$J$601))-TODAY()&lt;=Configuración!$B$2,(SUMPRODUCT(MAX((Documentos!$A$2:$A$601=$A75)*(Documentos!$B$2:$B$601=J$4)*Documentos!$J$2:$J$601))-TODAY())&amp;" d","OK")))))</f>
        <v/>
      </c>
      <c r="K75" s="12" t="str">
        <f ca="1">IF(OR($A75="",K$4=""),"",IF(COUNTIFS(Documentos!$A$2:$A$601,$A75,Documentos!$B$2:$B$601,K$4)=0,"—",IF(SUMPRODUCT(MAX((Documentos!$A$2:$A$601=$A75)*(Documentos!$B$2:$B$601=K$4)*Documentos!$J$2:$J$601))=0,"OK",IF(SUMPRODUCT(MAX((Documentos!$A$2:$A$601=$A75)*(Documentos!$B$2:$B$601=K$4)*Documentos!$J$2:$J$601))&lt;TODAY(),"CAD",IF(SUMPRODUCT(MAX((Documentos!$A$2:$A$601=$A75)*(Documentos!$B$2:$B$601=K$4)*Documentos!$J$2:$J$601))-TODAY()&lt;=Configuración!$B$2,(SUMPRODUCT(MAX((Documentos!$A$2:$A$601=$A75)*(Documentos!$B$2:$B$601=K$4)*Documentos!$J$2:$J$601))-TODAY())&amp;" d","OK")))))</f>
        <v/>
      </c>
    </row>
    <row r="76" spans="1:11" x14ac:dyDescent="0.3">
      <c r="A76" s="11" t="str">
        <f>IF(Trabajadores!A73="","",Trabajadores!A73)</f>
        <v/>
      </c>
      <c r="B76" s="12" t="str">
        <f ca="1">IF(OR($A76="",B$4=""),"",IF(COUNTIFS(Documentos!$A$2:$A$601,$A76,Documentos!$B$2:$B$601,B$4)=0,"—",IF(SUMPRODUCT(MAX((Documentos!$A$2:$A$601=$A76)*(Documentos!$B$2:$B$601=B$4)*Documentos!$J$2:$J$601))=0,"OK",IF(SUMPRODUCT(MAX((Documentos!$A$2:$A$601=$A76)*(Documentos!$B$2:$B$601=B$4)*Documentos!$J$2:$J$601))&lt;TODAY(),"CAD",IF(SUMPRODUCT(MAX((Documentos!$A$2:$A$601=$A76)*(Documentos!$B$2:$B$601=B$4)*Documentos!$J$2:$J$601))-TODAY()&lt;=Configuración!$B$2,(SUMPRODUCT(MAX((Documentos!$A$2:$A$601=$A76)*(Documentos!$B$2:$B$601=B$4)*Documentos!$J$2:$J$601))-TODAY())&amp;" d","OK")))))</f>
        <v/>
      </c>
      <c r="C76" s="12" t="str">
        <f ca="1">IF(OR($A76="",C$4=""),"",IF(COUNTIFS(Documentos!$A$2:$A$601,$A76,Documentos!$B$2:$B$601,C$4)=0,"—",IF(SUMPRODUCT(MAX((Documentos!$A$2:$A$601=$A76)*(Documentos!$B$2:$B$601=C$4)*Documentos!$J$2:$J$601))=0,"OK",IF(SUMPRODUCT(MAX((Documentos!$A$2:$A$601=$A76)*(Documentos!$B$2:$B$601=C$4)*Documentos!$J$2:$J$601))&lt;TODAY(),"CAD",IF(SUMPRODUCT(MAX((Documentos!$A$2:$A$601=$A76)*(Documentos!$B$2:$B$601=C$4)*Documentos!$J$2:$J$601))-TODAY()&lt;=Configuración!$B$2,(SUMPRODUCT(MAX((Documentos!$A$2:$A$601=$A76)*(Documentos!$B$2:$B$601=C$4)*Documentos!$J$2:$J$601))-TODAY())&amp;" d","OK")))))</f>
        <v/>
      </c>
      <c r="D76" s="12" t="str">
        <f ca="1">IF(OR($A76="",D$4=""),"",IF(COUNTIFS(Documentos!$A$2:$A$601,$A76,Documentos!$B$2:$B$601,D$4)=0,"—",IF(SUMPRODUCT(MAX((Documentos!$A$2:$A$601=$A76)*(Documentos!$B$2:$B$601=D$4)*Documentos!$J$2:$J$601))=0,"OK",IF(SUMPRODUCT(MAX((Documentos!$A$2:$A$601=$A76)*(Documentos!$B$2:$B$601=D$4)*Documentos!$J$2:$J$601))&lt;TODAY(),"CAD",IF(SUMPRODUCT(MAX((Documentos!$A$2:$A$601=$A76)*(Documentos!$B$2:$B$601=D$4)*Documentos!$J$2:$J$601))-TODAY()&lt;=Configuración!$B$2,(SUMPRODUCT(MAX((Documentos!$A$2:$A$601=$A76)*(Documentos!$B$2:$B$601=D$4)*Documentos!$J$2:$J$601))-TODAY())&amp;" d","OK")))))</f>
        <v/>
      </c>
      <c r="E76" s="12" t="str">
        <f ca="1">IF(OR($A76="",E$4=""),"",IF(COUNTIFS(Documentos!$A$2:$A$601,$A76,Documentos!$B$2:$B$601,E$4)=0,"—",IF(SUMPRODUCT(MAX((Documentos!$A$2:$A$601=$A76)*(Documentos!$B$2:$B$601=E$4)*Documentos!$J$2:$J$601))=0,"OK",IF(SUMPRODUCT(MAX((Documentos!$A$2:$A$601=$A76)*(Documentos!$B$2:$B$601=E$4)*Documentos!$J$2:$J$601))&lt;TODAY(),"CAD",IF(SUMPRODUCT(MAX((Documentos!$A$2:$A$601=$A76)*(Documentos!$B$2:$B$601=E$4)*Documentos!$J$2:$J$601))-TODAY()&lt;=Configuración!$B$2,(SUMPRODUCT(MAX((Documentos!$A$2:$A$601=$A76)*(Documentos!$B$2:$B$601=E$4)*Documentos!$J$2:$J$601))-TODAY())&amp;" d","OK")))))</f>
        <v/>
      </c>
      <c r="F76" s="12" t="str">
        <f ca="1">IF(OR($A76="",F$4=""),"",IF(COUNTIFS(Documentos!$A$2:$A$601,$A76,Documentos!$B$2:$B$601,F$4)=0,"—",IF(SUMPRODUCT(MAX((Documentos!$A$2:$A$601=$A76)*(Documentos!$B$2:$B$601=F$4)*Documentos!$J$2:$J$601))=0,"OK",IF(SUMPRODUCT(MAX((Documentos!$A$2:$A$601=$A76)*(Documentos!$B$2:$B$601=F$4)*Documentos!$J$2:$J$601))&lt;TODAY(),"CAD",IF(SUMPRODUCT(MAX((Documentos!$A$2:$A$601=$A76)*(Documentos!$B$2:$B$601=F$4)*Documentos!$J$2:$J$601))-TODAY()&lt;=Configuración!$B$2,(SUMPRODUCT(MAX((Documentos!$A$2:$A$601=$A76)*(Documentos!$B$2:$B$601=F$4)*Documentos!$J$2:$J$601))-TODAY())&amp;" d","OK")))))</f>
        <v/>
      </c>
      <c r="G76" s="12" t="str">
        <f ca="1">IF(OR($A76="",G$4=""),"",IF(COUNTIFS(Documentos!$A$2:$A$601,$A76,Documentos!$B$2:$B$601,G$4)=0,"—",IF(SUMPRODUCT(MAX((Documentos!$A$2:$A$601=$A76)*(Documentos!$B$2:$B$601=G$4)*Documentos!$J$2:$J$601))=0,"OK",IF(SUMPRODUCT(MAX((Documentos!$A$2:$A$601=$A76)*(Documentos!$B$2:$B$601=G$4)*Documentos!$J$2:$J$601))&lt;TODAY(),"CAD",IF(SUMPRODUCT(MAX((Documentos!$A$2:$A$601=$A76)*(Documentos!$B$2:$B$601=G$4)*Documentos!$J$2:$J$601))-TODAY()&lt;=Configuración!$B$2,(SUMPRODUCT(MAX((Documentos!$A$2:$A$601=$A76)*(Documentos!$B$2:$B$601=G$4)*Documentos!$J$2:$J$601))-TODAY())&amp;" d","OK")))))</f>
        <v/>
      </c>
      <c r="H76" s="12" t="str">
        <f ca="1">IF(OR($A76="",H$4=""),"",IF(COUNTIFS(Documentos!$A$2:$A$601,$A76,Documentos!$B$2:$B$601,H$4)=0,"—",IF(SUMPRODUCT(MAX((Documentos!$A$2:$A$601=$A76)*(Documentos!$B$2:$B$601=H$4)*Documentos!$J$2:$J$601))=0,"OK",IF(SUMPRODUCT(MAX((Documentos!$A$2:$A$601=$A76)*(Documentos!$B$2:$B$601=H$4)*Documentos!$J$2:$J$601))&lt;TODAY(),"CAD",IF(SUMPRODUCT(MAX((Documentos!$A$2:$A$601=$A76)*(Documentos!$B$2:$B$601=H$4)*Documentos!$J$2:$J$601))-TODAY()&lt;=Configuración!$B$2,(SUMPRODUCT(MAX((Documentos!$A$2:$A$601=$A76)*(Documentos!$B$2:$B$601=H$4)*Documentos!$J$2:$J$601))-TODAY())&amp;" d","OK")))))</f>
        <v/>
      </c>
      <c r="I76" s="12" t="str">
        <f ca="1">IF(OR($A76="",I$4=""),"",IF(COUNTIFS(Documentos!$A$2:$A$601,$A76,Documentos!$B$2:$B$601,I$4)=0,"—",IF(SUMPRODUCT(MAX((Documentos!$A$2:$A$601=$A76)*(Documentos!$B$2:$B$601=I$4)*Documentos!$J$2:$J$601))=0,"OK",IF(SUMPRODUCT(MAX((Documentos!$A$2:$A$601=$A76)*(Documentos!$B$2:$B$601=I$4)*Documentos!$J$2:$J$601))&lt;TODAY(),"CAD",IF(SUMPRODUCT(MAX((Documentos!$A$2:$A$601=$A76)*(Documentos!$B$2:$B$601=I$4)*Documentos!$J$2:$J$601))-TODAY()&lt;=Configuración!$B$2,(SUMPRODUCT(MAX((Documentos!$A$2:$A$601=$A76)*(Documentos!$B$2:$B$601=I$4)*Documentos!$J$2:$J$601))-TODAY())&amp;" d","OK")))))</f>
        <v/>
      </c>
      <c r="J76" s="12" t="str">
        <f ca="1">IF(OR($A76="",J$4=""),"",IF(COUNTIFS(Documentos!$A$2:$A$601,$A76,Documentos!$B$2:$B$601,J$4)=0,"—",IF(SUMPRODUCT(MAX((Documentos!$A$2:$A$601=$A76)*(Documentos!$B$2:$B$601=J$4)*Documentos!$J$2:$J$601))=0,"OK",IF(SUMPRODUCT(MAX((Documentos!$A$2:$A$601=$A76)*(Documentos!$B$2:$B$601=J$4)*Documentos!$J$2:$J$601))&lt;TODAY(),"CAD",IF(SUMPRODUCT(MAX((Documentos!$A$2:$A$601=$A76)*(Documentos!$B$2:$B$601=J$4)*Documentos!$J$2:$J$601))-TODAY()&lt;=Configuración!$B$2,(SUMPRODUCT(MAX((Documentos!$A$2:$A$601=$A76)*(Documentos!$B$2:$B$601=J$4)*Documentos!$J$2:$J$601))-TODAY())&amp;" d","OK")))))</f>
        <v/>
      </c>
      <c r="K76" s="12" t="str">
        <f ca="1">IF(OR($A76="",K$4=""),"",IF(COUNTIFS(Documentos!$A$2:$A$601,$A76,Documentos!$B$2:$B$601,K$4)=0,"—",IF(SUMPRODUCT(MAX((Documentos!$A$2:$A$601=$A76)*(Documentos!$B$2:$B$601=K$4)*Documentos!$J$2:$J$601))=0,"OK",IF(SUMPRODUCT(MAX((Documentos!$A$2:$A$601=$A76)*(Documentos!$B$2:$B$601=K$4)*Documentos!$J$2:$J$601))&lt;TODAY(),"CAD",IF(SUMPRODUCT(MAX((Documentos!$A$2:$A$601=$A76)*(Documentos!$B$2:$B$601=K$4)*Documentos!$J$2:$J$601))-TODAY()&lt;=Configuración!$B$2,(SUMPRODUCT(MAX((Documentos!$A$2:$A$601=$A76)*(Documentos!$B$2:$B$601=K$4)*Documentos!$J$2:$J$601))-TODAY())&amp;" d","OK")))))</f>
        <v/>
      </c>
    </row>
    <row r="77" spans="1:11" x14ac:dyDescent="0.3">
      <c r="A77" s="11" t="str">
        <f>IF(Trabajadores!A74="","",Trabajadores!A74)</f>
        <v/>
      </c>
      <c r="B77" s="12" t="str">
        <f ca="1">IF(OR($A77="",B$4=""),"",IF(COUNTIFS(Documentos!$A$2:$A$601,$A77,Documentos!$B$2:$B$601,B$4)=0,"—",IF(SUMPRODUCT(MAX((Documentos!$A$2:$A$601=$A77)*(Documentos!$B$2:$B$601=B$4)*Documentos!$J$2:$J$601))=0,"OK",IF(SUMPRODUCT(MAX((Documentos!$A$2:$A$601=$A77)*(Documentos!$B$2:$B$601=B$4)*Documentos!$J$2:$J$601))&lt;TODAY(),"CAD",IF(SUMPRODUCT(MAX((Documentos!$A$2:$A$601=$A77)*(Documentos!$B$2:$B$601=B$4)*Documentos!$J$2:$J$601))-TODAY()&lt;=Configuración!$B$2,(SUMPRODUCT(MAX((Documentos!$A$2:$A$601=$A77)*(Documentos!$B$2:$B$601=B$4)*Documentos!$J$2:$J$601))-TODAY())&amp;" d","OK")))))</f>
        <v/>
      </c>
      <c r="C77" s="12" t="str">
        <f ca="1">IF(OR($A77="",C$4=""),"",IF(COUNTIFS(Documentos!$A$2:$A$601,$A77,Documentos!$B$2:$B$601,C$4)=0,"—",IF(SUMPRODUCT(MAX((Documentos!$A$2:$A$601=$A77)*(Documentos!$B$2:$B$601=C$4)*Documentos!$J$2:$J$601))=0,"OK",IF(SUMPRODUCT(MAX((Documentos!$A$2:$A$601=$A77)*(Documentos!$B$2:$B$601=C$4)*Documentos!$J$2:$J$601))&lt;TODAY(),"CAD",IF(SUMPRODUCT(MAX((Documentos!$A$2:$A$601=$A77)*(Documentos!$B$2:$B$601=C$4)*Documentos!$J$2:$J$601))-TODAY()&lt;=Configuración!$B$2,(SUMPRODUCT(MAX((Documentos!$A$2:$A$601=$A77)*(Documentos!$B$2:$B$601=C$4)*Documentos!$J$2:$J$601))-TODAY())&amp;" d","OK")))))</f>
        <v/>
      </c>
      <c r="D77" s="12" t="str">
        <f ca="1">IF(OR($A77="",D$4=""),"",IF(COUNTIFS(Documentos!$A$2:$A$601,$A77,Documentos!$B$2:$B$601,D$4)=0,"—",IF(SUMPRODUCT(MAX((Documentos!$A$2:$A$601=$A77)*(Documentos!$B$2:$B$601=D$4)*Documentos!$J$2:$J$601))=0,"OK",IF(SUMPRODUCT(MAX((Documentos!$A$2:$A$601=$A77)*(Documentos!$B$2:$B$601=D$4)*Documentos!$J$2:$J$601))&lt;TODAY(),"CAD",IF(SUMPRODUCT(MAX((Documentos!$A$2:$A$601=$A77)*(Documentos!$B$2:$B$601=D$4)*Documentos!$J$2:$J$601))-TODAY()&lt;=Configuración!$B$2,(SUMPRODUCT(MAX((Documentos!$A$2:$A$601=$A77)*(Documentos!$B$2:$B$601=D$4)*Documentos!$J$2:$J$601))-TODAY())&amp;" d","OK")))))</f>
        <v/>
      </c>
      <c r="E77" s="12" t="str">
        <f ca="1">IF(OR($A77="",E$4=""),"",IF(COUNTIFS(Documentos!$A$2:$A$601,$A77,Documentos!$B$2:$B$601,E$4)=0,"—",IF(SUMPRODUCT(MAX((Documentos!$A$2:$A$601=$A77)*(Documentos!$B$2:$B$601=E$4)*Documentos!$J$2:$J$601))=0,"OK",IF(SUMPRODUCT(MAX((Documentos!$A$2:$A$601=$A77)*(Documentos!$B$2:$B$601=E$4)*Documentos!$J$2:$J$601))&lt;TODAY(),"CAD",IF(SUMPRODUCT(MAX((Documentos!$A$2:$A$601=$A77)*(Documentos!$B$2:$B$601=E$4)*Documentos!$J$2:$J$601))-TODAY()&lt;=Configuración!$B$2,(SUMPRODUCT(MAX((Documentos!$A$2:$A$601=$A77)*(Documentos!$B$2:$B$601=E$4)*Documentos!$J$2:$J$601))-TODAY())&amp;" d","OK")))))</f>
        <v/>
      </c>
      <c r="F77" s="12" t="str">
        <f ca="1">IF(OR($A77="",F$4=""),"",IF(COUNTIFS(Documentos!$A$2:$A$601,$A77,Documentos!$B$2:$B$601,F$4)=0,"—",IF(SUMPRODUCT(MAX((Documentos!$A$2:$A$601=$A77)*(Documentos!$B$2:$B$601=F$4)*Documentos!$J$2:$J$601))=0,"OK",IF(SUMPRODUCT(MAX((Documentos!$A$2:$A$601=$A77)*(Documentos!$B$2:$B$601=F$4)*Documentos!$J$2:$J$601))&lt;TODAY(),"CAD",IF(SUMPRODUCT(MAX((Documentos!$A$2:$A$601=$A77)*(Documentos!$B$2:$B$601=F$4)*Documentos!$J$2:$J$601))-TODAY()&lt;=Configuración!$B$2,(SUMPRODUCT(MAX((Documentos!$A$2:$A$601=$A77)*(Documentos!$B$2:$B$601=F$4)*Documentos!$J$2:$J$601))-TODAY())&amp;" d","OK")))))</f>
        <v/>
      </c>
      <c r="G77" s="12" t="str">
        <f ca="1">IF(OR($A77="",G$4=""),"",IF(COUNTIFS(Documentos!$A$2:$A$601,$A77,Documentos!$B$2:$B$601,G$4)=0,"—",IF(SUMPRODUCT(MAX((Documentos!$A$2:$A$601=$A77)*(Documentos!$B$2:$B$601=G$4)*Documentos!$J$2:$J$601))=0,"OK",IF(SUMPRODUCT(MAX((Documentos!$A$2:$A$601=$A77)*(Documentos!$B$2:$B$601=G$4)*Documentos!$J$2:$J$601))&lt;TODAY(),"CAD",IF(SUMPRODUCT(MAX((Documentos!$A$2:$A$601=$A77)*(Documentos!$B$2:$B$601=G$4)*Documentos!$J$2:$J$601))-TODAY()&lt;=Configuración!$B$2,(SUMPRODUCT(MAX((Documentos!$A$2:$A$601=$A77)*(Documentos!$B$2:$B$601=G$4)*Documentos!$J$2:$J$601))-TODAY())&amp;" d","OK")))))</f>
        <v/>
      </c>
      <c r="H77" s="12" t="str">
        <f ca="1">IF(OR($A77="",H$4=""),"",IF(COUNTIFS(Documentos!$A$2:$A$601,$A77,Documentos!$B$2:$B$601,H$4)=0,"—",IF(SUMPRODUCT(MAX((Documentos!$A$2:$A$601=$A77)*(Documentos!$B$2:$B$601=H$4)*Documentos!$J$2:$J$601))=0,"OK",IF(SUMPRODUCT(MAX((Documentos!$A$2:$A$601=$A77)*(Documentos!$B$2:$B$601=H$4)*Documentos!$J$2:$J$601))&lt;TODAY(),"CAD",IF(SUMPRODUCT(MAX((Documentos!$A$2:$A$601=$A77)*(Documentos!$B$2:$B$601=H$4)*Documentos!$J$2:$J$601))-TODAY()&lt;=Configuración!$B$2,(SUMPRODUCT(MAX((Documentos!$A$2:$A$601=$A77)*(Documentos!$B$2:$B$601=H$4)*Documentos!$J$2:$J$601))-TODAY())&amp;" d","OK")))))</f>
        <v/>
      </c>
      <c r="I77" s="12" t="str">
        <f ca="1">IF(OR($A77="",I$4=""),"",IF(COUNTIFS(Documentos!$A$2:$A$601,$A77,Documentos!$B$2:$B$601,I$4)=0,"—",IF(SUMPRODUCT(MAX((Documentos!$A$2:$A$601=$A77)*(Documentos!$B$2:$B$601=I$4)*Documentos!$J$2:$J$601))=0,"OK",IF(SUMPRODUCT(MAX((Documentos!$A$2:$A$601=$A77)*(Documentos!$B$2:$B$601=I$4)*Documentos!$J$2:$J$601))&lt;TODAY(),"CAD",IF(SUMPRODUCT(MAX((Documentos!$A$2:$A$601=$A77)*(Documentos!$B$2:$B$601=I$4)*Documentos!$J$2:$J$601))-TODAY()&lt;=Configuración!$B$2,(SUMPRODUCT(MAX((Documentos!$A$2:$A$601=$A77)*(Documentos!$B$2:$B$601=I$4)*Documentos!$J$2:$J$601))-TODAY())&amp;" d","OK")))))</f>
        <v/>
      </c>
      <c r="J77" s="12" t="str">
        <f ca="1">IF(OR($A77="",J$4=""),"",IF(COUNTIFS(Documentos!$A$2:$A$601,$A77,Documentos!$B$2:$B$601,J$4)=0,"—",IF(SUMPRODUCT(MAX((Documentos!$A$2:$A$601=$A77)*(Documentos!$B$2:$B$601=J$4)*Documentos!$J$2:$J$601))=0,"OK",IF(SUMPRODUCT(MAX((Documentos!$A$2:$A$601=$A77)*(Documentos!$B$2:$B$601=J$4)*Documentos!$J$2:$J$601))&lt;TODAY(),"CAD",IF(SUMPRODUCT(MAX((Documentos!$A$2:$A$601=$A77)*(Documentos!$B$2:$B$601=J$4)*Documentos!$J$2:$J$601))-TODAY()&lt;=Configuración!$B$2,(SUMPRODUCT(MAX((Documentos!$A$2:$A$601=$A77)*(Documentos!$B$2:$B$601=J$4)*Documentos!$J$2:$J$601))-TODAY())&amp;" d","OK")))))</f>
        <v/>
      </c>
      <c r="K77" s="12" t="str">
        <f ca="1">IF(OR($A77="",K$4=""),"",IF(COUNTIFS(Documentos!$A$2:$A$601,$A77,Documentos!$B$2:$B$601,K$4)=0,"—",IF(SUMPRODUCT(MAX((Documentos!$A$2:$A$601=$A77)*(Documentos!$B$2:$B$601=K$4)*Documentos!$J$2:$J$601))=0,"OK",IF(SUMPRODUCT(MAX((Documentos!$A$2:$A$601=$A77)*(Documentos!$B$2:$B$601=K$4)*Documentos!$J$2:$J$601))&lt;TODAY(),"CAD",IF(SUMPRODUCT(MAX((Documentos!$A$2:$A$601=$A77)*(Documentos!$B$2:$B$601=K$4)*Documentos!$J$2:$J$601))-TODAY()&lt;=Configuración!$B$2,(SUMPRODUCT(MAX((Documentos!$A$2:$A$601=$A77)*(Documentos!$B$2:$B$601=K$4)*Documentos!$J$2:$J$601))-TODAY())&amp;" d","OK")))))</f>
        <v/>
      </c>
    </row>
    <row r="78" spans="1:11" x14ac:dyDescent="0.3">
      <c r="A78" s="11" t="str">
        <f>IF(Trabajadores!A75="","",Trabajadores!A75)</f>
        <v/>
      </c>
      <c r="B78" s="12" t="str">
        <f ca="1">IF(OR($A78="",B$4=""),"",IF(COUNTIFS(Documentos!$A$2:$A$601,$A78,Documentos!$B$2:$B$601,B$4)=0,"—",IF(SUMPRODUCT(MAX((Documentos!$A$2:$A$601=$A78)*(Documentos!$B$2:$B$601=B$4)*Documentos!$J$2:$J$601))=0,"OK",IF(SUMPRODUCT(MAX((Documentos!$A$2:$A$601=$A78)*(Documentos!$B$2:$B$601=B$4)*Documentos!$J$2:$J$601))&lt;TODAY(),"CAD",IF(SUMPRODUCT(MAX((Documentos!$A$2:$A$601=$A78)*(Documentos!$B$2:$B$601=B$4)*Documentos!$J$2:$J$601))-TODAY()&lt;=Configuración!$B$2,(SUMPRODUCT(MAX((Documentos!$A$2:$A$601=$A78)*(Documentos!$B$2:$B$601=B$4)*Documentos!$J$2:$J$601))-TODAY())&amp;" d","OK")))))</f>
        <v/>
      </c>
      <c r="C78" s="12" t="str">
        <f ca="1">IF(OR($A78="",C$4=""),"",IF(COUNTIFS(Documentos!$A$2:$A$601,$A78,Documentos!$B$2:$B$601,C$4)=0,"—",IF(SUMPRODUCT(MAX((Documentos!$A$2:$A$601=$A78)*(Documentos!$B$2:$B$601=C$4)*Documentos!$J$2:$J$601))=0,"OK",IF(SUMPRODUCT(MAX((Documentos!$A$2:$A$601=$A78)*(Documentos!$B$2:$B$601=C$4)*Documentos!$J$2:$J$601))&lt;TODAY(),"CAD",IF(SUMPRODUCT(MAX((Documentos!$A$2:$A$601=$A78)*(Documentos!$B$2:$B$601=C$4)*Documentos!$J$2:$J$601))-TODAY()&lt;=Configuración!$B$2,(SUMPRODUCT(MAX((Documentos!$A$2:$A$601=$A78)*(Documentos!$B$2:$B$601=C$4)*Documentos!$J$2:$J$601))-TODAY())&amp;" d","OK")))))</f>
        <v/>
      </c>
      <c r="D78" s="12" t="str">
        <f ca="1">IF(OR($A78="",D$4=""),"",IF(COUNTIFS(Documentos!$A$2:$A$601,$A78,Documentos!$B$2:$B$601,D$4)=0,"—",IF(SUMPRODUCT(MAX((Documentos!$A$2:$A$601=$A78)*(Documentos!$B$2:$B$601=D$4)*Documentos!$J$2:$J$601))=0,"OK",IF(SUMPRODUCT(MAX((Documentos!$A$2:$A$601=$A78)*(Documentos!$B$2:$B$601=D$4)*Documentos!$J$2:$J$601))&lt;TODAY(),"CAD",IF(SUMPRODUCT(MAX((Documentos!$A$2:$A$601=$A78)*(Documentos!$B$2:$B$601=D$4)*Documentos!$J$2:$J$601))-TODAY()&lt;=Configuración!$B$2,(SUMPRODUCT(MAX((Documentos!$A$2:$A$601=$A78)*(Documentos!$B$2:$B$601=D$4)*Documentos!$J$2:$J$601))-TODAY())&amp;" d","OK")))))</f>
        <v/>
      </c>
      <c r="E78" s="12" t="str">
        <f ca="1">IF(OR($A78="",E$4=""),"",IF(COUNTIFS(Documentos!$A$2:$A$601,$A78,Documentos!$B$2:$B$601,E$4)=0,"—",IF(SUMPRODUCT(MAX((Documentos!$A$2:$A$601=$A78)*(Documentos!$B$2:$B$601=E$4)*Documentos!$J$2:$J$601))=0,"OK",IF(SUMPRODUCT(MAX((Documentos!$A$2:$A$601=$A78)*(Documentos!$B$2:$B$601=E$4)*Documentos!$J$2:$J$601))&lt;TODAY(),"CAD",IF(SUMPRODUCT(MAX((Documentos!$A$2:$A$601=$A78)*(Documentos!$B$2:$B$601=E$4)*Documentos!$J$2:$J$601))-TODAY()&lt;=Configuración!$B$2,(SUMPRODUCT(MAX((Documentos!$A$2:$A$601=$A78)*(Documentos!$B$2:$B$601=E$4)*Documentos!$J$2:$J$601))-TODAY())&amp;" d","OK")))))</f>
        <v/>
      </c>
      <c r="F78" s="12" t="str">
        <f ca="1">IF(OR($A78="",F$4=""),"",IF(COUNTIFS(Documentos!$A$2:$A$601,$A78,Documentos!$B$2:$B$601,F$4)=0,"—",IF(SUMPRODUCT(MAX((Documentos!$A$2:$A$601=$A78)*(Documentos!$B$2:$B$601=F$4)*Documentos!$J$2:$J$601))=0,"OK",IF(SUMPRODUCT(MAX((Documentos!$A$2:$A$601=$A78)*(Documentos!$B$2:$B$601=F$4)*Documentos!$J$2:$J$601))&lt;TODAY(),"CAD",IF(SUMPRODUCT(MAX((Documentos!$A$2:$A$601=$A78)*(Documentos!$B$2:$B$601=F$4)*Documentos!$J$2:$J$601))-TODAY()&lt;=Configuración!$B$2,(SUMPRODUCT(MAX((Documentos!$A$2:$A$601=$A78)*(Documentos!$B$2:$B$601=F$4)*Documentos!$J$2:$J$601))-TODAY())&amp;" d","OK")))))</f>
        <v/>
      </c>
      <c r="G78" s="12" t="str">
        <f ca="1">IF(OR($A78="",G$4=""),"",IF(COUNTIFS(Documentos!$A$2:$A$601,$A78,Documentos!$B$2:$B$601,G$4)=0,"—",IF(SUMPRODUCT(MAX((Documentos!$A$2:$A$601=$A78)*(Documentos!$B$2:$B$601=G$4)*Documentos!$J$2:$J$601))=0,"OK",IF(SUMPRODUCT(MAX((Documentos!$A$2:$A$601=$A78)*(Documentos!$B$2:$B$601=G$4)*Documentos!$J$2:$J$601))&lt;TODAY(),"CAD",IF(SUMPRODUCT(MAX((Documentos!$A$2:$A$601=$A78)*(Documentos!$B$2:$B$601=G$4)*Documentos!$J$2:$J$601))-TODAY()&lt;=Configuración!$B$2,(SUMPRODUCT(MAX((Documentos!$A$2:$A$601=$A78)*(Documentos!$B$2:$B$601=G$4)*Documentos!$J$2:$J$601))-TODAY())&amp;" d","OK")))))</f>
        <v/>
      </c>
      <c r="H78" s="12" t="str">
        <f ca="1">IF(OR($A78="",H$4=""),"",IF(COUNTIFS(Documentos!$A$2:$A$601,$A78,Documentos!$B$2:$B$601,H$4)=0,"—",IF(SUMPRODUCT(MAX((Documentos!$A$2:$A$601=$A78)*(Documentos!$B$2:$B$601=H$4)*Documentos!$J$2:$J$601))=0,"OK",IF(SUMPRODUCT(MAX((Documentos!$A$2:$A$601=$A78)*(Documentos!$B$2:$B$601=H$4)*Documentos!$J$2:$J$601))&lt;TODAY(),"CAD",IF(SUMPRODUCT(MAX((Documentos!$A$2:$A$601=$A78)*(Documentos!$B$2:$B$601=H$4)*Documentos!$J$2:$J$601))-TODAY()&lt;=Configuración!$B$2,(SUMPRODUCT(MAX((Documentos!$A$2:$A$601=$A78)*(Documentos!$B$2:$B$601=H$4)*Documentos!$J$2:$J$601))-TODAY())&amp;" d","OK")))))</f>
        <v/>
      </c>
      <c r="I78" s="12" t="str">
        <f ca="1">IF(OR($A78="",I$4=""),"",IF(COUNTIFS(Documentos!$A$2:$A$601,$A78,Documentos!$B$2:$B$601,I$4)=0,"—",IF(SUMPRODUCT(MAX((Documentos!$A$2:$A$601=$A78)*(Documentos!$B$2:$B$601=I$4)*Documentos!$J$2:$J$601))=0,"OK",IF(SUMPRODUCT(MAX((Documentos!$A$2:$A$601=$A78)*(Documentos!$B$2:$B$601=I$4)*Documentos!$J$2:$J$601))&lt;TODAY(),"CAD",IF(SUMPRODUCT(MAX((Documentos!$A$2:$A$601=$A78)*(Documentos!$B$2:$B$601=I$4)*Documentos!$J$2:$J$601))-TODAY()&lt;=Configuración!$B$2,(SUMPRODUCT(MAX((Documentos!$A$2:$A$601=$A78)*(Documentos!$B$2:$B$601=I$4)*Documentos!$J$2:$J$601))-TODAY())&amp;" d","OK")))))</f>
        <v/>
      </c>
      <c r="J78" s="12" t="str">
        <f ca="1">IF(OR($A78="",J$4=""),"",IF(COUNTIFS(Documentos!$A$2:$A$601,$A78,Documentos!$B$2:$B$601,J$4)=0,"—",IF(SUMPRODUCT(MAX((Documentos!$A$2:$A$601=$A78)*(Documentos!$B$2:$B$601=J$4)*Documentos!$J$2:$J$601))=0,"OK",IF(SUMPRODUCT(MAX((Documentos!$A$2:$A$601=$A78)*(Documentos!$B$2:$B$601=J$4)*Documentos!$J$2:$J$601))&lt;TODAY(),"CAD",IF(SUMPRODUCT(MAX((Documentos!$A$2:$A$601=$A78)*(Documentos!$B$2:$B$601=J$4)*Documentos!$J$2:$J$601))-TODAY()&lt;=Configuración!$B$2,(SUMPRODUCT(MAX((Documentos!$A$2:$A$601=$A78)*(Documentos!$B$2:$B$601=J$4)*Documentos!$J$2:$J$601))-TODAY())&amp;" d","OK")))))</f>
        <v/>
      </c>
      <c r="K78" s="12" t="str">
        <f ca="1">IF(OR($A78="",K$4=""),"",IF(COUNTIFS(Documentos!$A$2:$A$601,$A78,Documentos!$B$2:$B$601,K$4)=0,"—",IF(SUMPRODUCT(MAX((Documentos!$A$2:$A$601=$A78)*(Documentos!$B$2:$B$601=K$4)*Documentos!$J$2:$J$601))=0,"OK",IF(SUMPRODUCT(MAX((Documentos!$A$2:$A$601=$A78)*(Documentos!$B$2:$B$601=K$4)*Documentos!$J$2:$J$601))&lt;TODAY(),"CAD",IF(SUMPRODUCT(MAX((Documentos!$A$2:$A$601=$A78)*(Documentos!$B$2:$B$601=K$4)*Documentos!$J$2:$J$601))-TODAY()&lt;=Configuración!$B$2,(SUMPRODUCT(MAX((Documentos!$A$2:$A$601=$A78)*(Documentos!$B$2:$B$601=K$4)*Documentos!$J$2:$J$601))-TODAY())&amp;" d","OK")))))</f>
        <v/>
      </c>
    </row>
    <row r="79" spans="1:11" x14ac:dyDescent="0.3">
      <c r="A79" s="11" t="str">
        <f>IF(Trabajadores!A76="","",Trabajadores!A76)</f>
        <v/>
      </c>
      <c r="B79" s="12" t="str">
        <f ca="1">IF(OR($A79="",B$4=""),"",IF(COUNTIFS(Documentos!$A$2:$A$601,$A79,Documentos!$B$2:$B$601,B$4)=0,"—",IF(SUMPRODUCT(MAX((Documentos!$A$2:$A$601=$A79)*(Documentos!$B$2:$B$601=B$4)*Documentos!$J$2:$J$601))=0,"OK",IF(SUMPRODUCT(MAX((Documentos!$A$2:$A$601=$A79)*(Documentos!$B$2:$B$601=B$4)*Documentos!$J$2:$J$601))&lt;TODAY(),"CAD",IF(SUMPRODUCT(MAX((Documentos!$A$2:$A$601=$A79)*(Documentos!$B$2:$B$601=B$4)*Documentos!$J$2:$J$601))-TODAY()&lt;=Configuración!$B$2,(SUMPRODUCT(MAX((Documentos!$A$2:$A$601=$A79)*(Documentos!$B$2:$B$601=B$4)*Documentos!$J$2:$J$601))-TODAY())&amp;" d","OK")))))</f>
        <v/>
      </c>
      <c r="C79" s="12" t="str">
        <f ca="1">IF(OR($A79="",C$4=""),"",IF(COUNTIFS(Documentos!$A$2:$A$601,$A79,Documentos!$B$2:$B$601,C$4)=0,"—",IF(SUMPRODUCT(MAX((Documentos!$A$2:$A$601=$A79)*(Documentos!$B$2:$B$601=C$4)*Documentos!$J$2:$J$601))=0,"OK",IF(SUMPRODUCT(MAX((Documentos!$A$2:$A$601=$A79)*(Documentos!$B$2:$B$601=C$4)*Documentos!$J$2:$J$601))&lt;TODAY(),"CAD",IF(SUMPRODUCT(MAX((Documentos!$A$2:$A$601=$A79)*(Documentos!$B$2:$B$601=C$4)*Documentos!$J$2:$J$601))-TODAY()&lt;=Configuración!$B$2,(SUMPRODUCT(MAX((Documentos!$A$2:$A$601=$A79)*(Documentos!$B$2:$B$601=C$4)*Documentos!$J$2:$J$601))-TODAY())&amp;" d","OK")))))</f>
        <v/>
      </c>
      <c r="D79" s="12" t="str">
        <f ca="1">IF(OR($A79="",D$4=""),"",IF(COUNTIFS(Documentos!$A$2:$A$601,$A79,Documentos!$B$2:$B$601,D$4)=0,"—",IF(SUMPRODUCT(MAX((Documentos!$A$2:$A$601=$A79)*(Documentos!$B$2:$B$601=D$4)*Documentos!$J$2:$J$601))=0,"OK",IF(SUMPRODUCT(MAX((Documentos!$A$2:$A$601=$A79)*(Documentos!$B$2:$B$601=D$4)*Documentos!$J$2:$J$601))&lt;TODAY(),"CAD",IF(SUMPRODUCT(MAX((Documentos!$A$2:$A$601=$A79)*(Documentos!$B$2:$B$601=D$4)*Documentos!$J$2:$J$601))-TODAY()&lt;=Configuración!$B$2,(SUMPRODUCT(MAX((Documentos!$A$2:$A$601=$A79)*(Documentos!$B$2:$B$601=D$4)*Documentos!$J$2:$J$601))-TODAY())&amp;" d","OK")))))</f>
        <v/>
      </c>
      <c r="E79" s="12" t="str">
        <f ca="1">IF(OR($A79="",E$4=""),"",IF(COUNTIFS(Documentos!$A$2:$A$601,$A79,Documentos!$B$2:$B$601,E$4)=0,"—",IF(SUMPRODUCT(MAX((Documentos!$A$2:$A$601=$A79)*(Documentos!$B$2:$B$601=E$4)*Documentos!$J$2:$J$601))=0,"OK",IF(SUMPRODUCT(MAX((Documentos!$A$2:$A$601=$A79)*(Documentos!$B$2:$B$601=E$4)*Documentos!$J$2:$J$601))&lt;TODAY(),"CAD",IF(SUMPRODUCT(MAX((Documentos!$A$2:$A$601=$A79)*(Documentos!$B$2:$B$601=E$4)*Documentos!$J$2:$J$601))-TODAY()&lt;=Configuración!$B$2,(SUMPRODUCT(MAX((Documentos!$A$2:$A$601=$A79)*(Documentos!$B$2:$B$601=E$4)*Documentos!$J$2:$J$601))-TODAY())&amp;" d","OK")))))</f>
        <v/>
      </c>
      <c r="F79" s="12" t="str">
        <f ca="1">IF(OR($A79="",F$4=""),"",IF(COUNTIFS(Documentos!$A$2:$A$601,$A79,Documentos!$B$2:$B$601,F$4)=0,"—",IF(SUMPRODUCT(MAX((Documentos!$A$2:$A$601=$A79)*(Documentos!$B$2:$B$601=F$4)*Documentos!$J$2:$J$601))=0,"OK",IF(SUMPRODUCT(MAX((Documentos!$A$2:$A$601=$A79)*(Documentos!$B$2:$B$601=F$4)*Documentos!$J$2:$J$601))&lt;TODAY(),"CAD",IF(SUMPRODUCT(MAX((Documentos!$A$2:$A$601=$A79)*(Documentos!$B$2:$B$601=F$4)*Documentos!$J$2:$J$601))-TODAY()&lt;=Configuración!$B$2,(SUMPRODUCT(MAX((Documentos!$A$2:$A$601=$A79)*(Documentos!$B$2:$B$601=F$4)*Documentos!$J$2:$J$601))-TODAY())&amp;" d","OK")))))</f>
        <v/>
      </c>
      <c r="G79" s="12" t="str">
        <f ca="1">IF(OR($A79="",G$4=""),"",IF(COUNTIFS(Documentos!$A$2:$A$601,$A79,Documentos!$B$2:$B$601,G$4)=0,"—",IF(SUMPRODUCT(MAX((Documentos!$A$2:$A$601=$A79)*(Documentos!$B$2:$B$601=G$4)*Documentos!$J$2:$J$601))=0,"OK",IF(SUMPRODUCT(MAX((Documentos!$A$2:$A$601=$A79)*(Documentos!$B$2:$B$601=G$4)*Documentos!$J$2:$J$601))&lt;TODAY(),"CAD",IF(SUMPRODUCT(MAX((Documentos!$A$2:$A$601=$A79)*(Documentos!$B$2:$B$601=G$4)*Documentos!$J$2:$J$601))-TODAY()&lt;=Configuración!$B$2,(SUMPRODUCT(MAX((Documentos!$A$2:$A$601=$A79)*(Documentos!$B$2:$B$601=G$4)*Documentos!$J$2:$J$601))-TODAY())&amp;" d","OK")))))</f>
        <v/>
      </c>
      <c r="H79" s="12" t="str">
        <f ca="1">IF(OR($A79="",H$4=""),"",IF(COUNTIFS(Documentos!$A$2:$A$601,$A79,Documentos!$B$2:$B$601,H$4)=0,"—",IF(SUMPRODUCT(MAX((Documentos!$A$2:$A$601=$A79)*(Documentos!$B$2:$B$601=H$4)*Documentos!$J$2:$J$601))=0,"OK",IF(SUMPRODUCT(MAX((Documentos!$A$2:$A$601=$A79)*(Documentos!$B$2:$B$601=H$4)*Documentos!$J$2:$J$601))&lt;TODAY(),"CAD",IF(SUMPRODUCT(MAX((Documentos!$A$2:$A$601=$A79)*(Documentos!$B$2:$B$601=H$4)*Documentos!$J$2:$J$601))-TODAY()&lt;=Configuración!$B$2,(SUMPRODUCT(MAX((Documentos!$A$2:$A$601=$A79)*(Documentos!$B$2:$B$601=H$4)*Documentos!$J$2:$J$601))-TODAY())&amp;" d","OK")))))</f>
        <v/>
      </c>
      <c r="I79" s="12" t="str">
        <f ca="1">IF(OR($A79="",I$4=""),"",IF(COUNTIFS(Documentos!$A$2:$A$601,$A79,Documentos!$B$2:$B$601,I$4)=0,"—",IF(SUMPRODUCT(MAX((Documentos!$A$2:$A$601=$A79)*(Documentos!$B$2:$B$601=I$4)*Documentos!$J$2:$J$601))=0,"OK",IF(SUMPRODUCT(MAX((Documentos!$A$2:$A$601=$A79)*(Documentos!$B$2:$B$601=I$4)*Documentos!$J$2:$J$601))&lt;TODAY(),"CAD",IF(SUMPRODUCT(MAX((Documentos!$A$2:$A$601=$A79)*(Documentos!$B$2:$B$601=I$4)*Documentos!$J$2:$J$601))-TODAY()&lt;=Configuración!$B$2,(SUMPRODUCT(MAX((Documentos!$A$2:$A$601=$A79)*(Documentos!$B$2:$B$601=I$4)*Documentos!$J$2:$J$601))-TODAY())&amp;" d","OK")))))</f>
        <v/>
      </c>
      <c r="J79" s="12" t="str">
        <f ca="1">IF(OR($A79="",J$4=""),"",IF(COUNTIFS(Documentos!$A$2:$A$601,$A79,Documentos!$B$2:$B$601,J$4)=0,"—",IF(SUMPRODUCT(MAX((Documentos!$A$2:$A$601=$A79)*(Documentos!$B$2:$B$601=J$4)*Documentos!$J$2:$J$601))=0,"OK",IF(SUMPRODUCT(MAX((Documentos!$A$2:$A$601=$A79)*(Documentos!$B$2:$B$601=J$4)*Documentos!$J$2:$J$601))&lt;TODAY(),"CAD",IF(SUMPRODUCT(MAX((Documentos!$A$2:$A$601=$A79)*(Documentos!$B$2:$B$601=J$4)*Documentos!$J$2:$J$601))-TODAY()&lt;=Configuración!$B$2,(SUMPRODUCT(MAX((Documentos!$A$2:$A$601=$A79)*(Documentos!$B$2:$B$601=J$4)*Documentos!$J$2:$J$601))-TODAY())&amp;" d","OK")))))</f>
        <v/>
      </c>
      <c r="K79" s="12" t="str">
        <f ca="1">IF(OR($A79="",K$4=""),"",IF(COUNTIFS(Documentos!$A$2:$A$601,$A79,Documentos!$B$2:$B$601,K$4)=0,"—",IF(SUMPRODUCT(MAX((Documentos!$A$2:$A$601=$A79)*(Documentos!$B$2:$B$601=K$4)*Documentos!$J$2:$J$601))=0,"OK",IF(SUMPRODUCT(MAX((Documentos!$A$2:$A$601=$A79)*(Documentos!$B$2:$B$601=K$4)*Documentos!$J$2:$J$601))&lt;TODAY(),"CAD",IF(SUMPRODUCT(MAX((Documentos!$A$2:$A$601=$A79)*(Documentos!$B$2:$B$601=K$4)*Documentos!$J$2:$J$601))-TODAY()&lt;=Configuración!$B$2,(SUMPRODUCT(MAX((Documentos!$A$2:$A$601=$A79)*(Documentos!$B$2:$B$601=K$4)*Documentos!$J$2:$J$601))-TODAY())&amp;" d","OK")))))</f>
        <v/>
      </c>
    </row>
    <row r="80" spans="1:11" x14ac:dyDescent="0.3">
      <c r="A80" s="11" t="str">
        <f>IF(Trabajadores!A77="","",Trabajadores!A77)</f>
        <v/>
      </c>
      <c r="B80" s="12" t="str">
        <f ca="1">IF(OR($A80="",B$4=""),"",IF(COUNTIFS(Documentos!$A$2:$A$601,$A80,Documentos!$B$2:$B$601,B$4)=0,"—",IF(SUMPRODUCT(MAX((Documentos!$A$2:$A$601=$A80)*(Documentos!$B$2:$B$601=B$4)*Documentos!$J$2:$J$601))=0,"OK",IF(SUMPRODUCT(MAX((Documentos!$A$2:$A$601=$A80)*(Documentos!$B$2:$B$601=B$4)*Documentos!$J$2:$J$601))&lt;TODAY(),"CAD",IF(SUMPRODUCT(MAX((Documentos!$A$2:$A$601=$A80)*(Documentos!$B$2:$B$601=B$4)*Documentos!$J$2:$J$601))-TODAY()&lt;=Configuración!$B$2,(SUMPRODUCT(MAX((Documentos!$A$2:$A$601=$A80)*(Documentos!$B$2:$B$601=B$4)*Documentos!$J$2:$J$601))-TODAY())&amp;" d","OK")))))</f>
        <v/>
      </c>
      <c r="C80" s="12" t="str">
        <f ca="1">IF(OR($A80="",C$4=""),"",IF(COUNTIFS(Documentos!$A$2:$A$601,$A80,Documentos!$B$2:$B$601,C$4)=0,"—",IF(SUMPRODUCT(MAX((Documentos!$A$2:$A$601=$A80)*(Documentos!$B$2:$B$601=C$4)*Documentos!$J$2:$J$601))=0,"OK",IF(SUMPRODUCT(MAX((Documentos!$A$2:$A$601=$A80)*(Documentos!$B$2:$B$601=C$4)*Documentos!$J$2:$J$601))&lt;TODAY(),"CAD",IF(SUMPRODUCT(MAX((Documentos!$A$2:$A$601=$A80)*(Documentos!$B$2:$B$601=C$4)*Documentos!$J$2:$J$601))-TODAY()&lt;=Configuración!$B$2,(SUMPRODUCT(MAX((Documentos!$A$2:$A$601=$A80)*(Documentos!$B$2:$B$601=C$4)*Documentos!$J$2:$J$601))-TODAY())&amp;" d","OK")))))</f>
        <v/>
      </c>
      <c r="D80" s="12" t="str">
        <f ca="1">IF(OR($A80="",D$4=""),"",IF(COUNTIFS(Documentos!$A$2:$A$601,$A80,Documentos!$B$2:$B$601,D$4)=0,"—",IF(SUMPRODUCT(MAX((Documentos!$A$2:$A$601=$A80)*(Documentos!$B$2:$B$601=D$4)*Documentos!$J$2:$J$601))=0,"OK",IF(SUMPRODUCT(MAX((Documentos!$A$2:$A$601=$A80)*(Documentos!$B$2:$B$601=D$4)*Documentos!$J$2:$J$601))&lt;TODAY(),"CAD",IF(SUMPRODUCT(MAX((Documentos!$A$2:$A$601=$A80)*(Documentos!$B$2:$B$601=D$4)*Documentos!$J$2:$J$601))-TODAY()&lt;=Configuración!$B$2,(SUMPRODUCT(MAX((Documentos!$A$2:$A$601=$A80)*(Documentos!$B$2:$B$601=D$4)*Documentos!$J$2:$J$601))-TODAY())&amp;" d","OK")))))</f>
        <v/>
      </c>
      <c r="E80" s="12" t="str">
        <f ca="1">IF(OR($A80="",E$4=""),"",IF(COUNTIFS(Documentos!$A$2:$A$601,$A80,Documentos!$B$2:$B$601,E$4)=0,"—",IF(SUMPRODUCT(MAX((Documentos!$A$2:$A$601=$A80)*(Documentos!$B$2:$B$601=E$4)*Documentos!$J$2:$J$601))=0,"OK",IF(SUMPRODUCT(MAX((Documentos!$A$2:$A$601=$A80)*(Documentos!$B$2:$B$601=E$4)*Documentos!$J$2:$J$601))&lt;TODAY(),"CAD",IF(SUMPRODUCT(MAX((Documentos!$A$2:$A$601=$A80)*(Documentos!$B$2:$B$601=E$4)*Documentos!$J$2:$J$601))-TODAY()&lt;=Configuración!$B$2,(SUMPRODUCT(MAX((Documentos!$A$2:$A$601=$A80)*(Documentos!$B$2:$B$601=E$4)*Documentos!$J$2:$J$601))-TODAY())&amp;" d","OK")))))</f>
        <v/>
      </c>
      <c r="F80" s="12" t="str">
        <f ca="1">IF(OR($A80="",F$4=""),"",IF(COUNTIFS(Documentos!$A$2:$A$601,$A80,Documentos!$B$2:$B$601,F$4)=0,"—",IF(SUMPRODUCT(MAX((Documentos!$A$2:$A$601=$A80)*(Documentos!$B$2:$B$601=F$4)*Documentos!$J$2:$J$601))=0,"OK",IF(SUMPRODUCT(MAX((Documentos!$A$2:$A$601=$A80)*(Documentos!$B$2:$B$601=F$4)*Documentos!$J$2:$J$601))&lt;TODAY(),"CAD",IF(SUMPRODUCT(MAX((Documentos!$A$2:$A$601=$A80)*(Documentos!$B$2:$B$601=F$4)*Documentos!$J$2:$J$601))-TODAY()&lt;=Configuración!$B$2,(SUMPRODUCT(MAX((Documentos!$A$2:$A$601=$A80)*(Documentos!$B$2:$B$601=F$4)*Documentos!$J$2:$J$601))-TODAY())&amp;" d","OK")))))</f>
        <v/>
      </c>
      <c r="G80" s="12" t="str">
        <f ca="1">IF(OR($A80="",G$4=""),"",IF(COUNTIFS(Documentos!$A$2:$A$601,$A80,Documentos!$B$2:$B$601,G$4)=0,"—",IF(SUMPRODUCT(MAX((Documentos!$A$2:$A$601=$A80)*(Documentos!$B$2:$B$601=G$4)*Documentos!$J$2:$J$601))=0,"OK",IF(SUMPRODUCT(MAX((Documentos!$A$2:$A$601=$A80)*(Documentos!$B$2:$B$601=G$4)*Documentos!$J$2:$J$601))&lt;TODAY(),"CAD",IF(SUMPRODUCT(MAX((Documentos!$A$2:$A$601=$A80)*(Documentos!$B$2:$B$601=G$4)*Documentos!$J$2:$J$601))-TODAY()&lt;=Configuración!$B$2,(SUMPRODUCT(MAX((Documentos!$A$2:$A$601=$A80)*(Documentos!$B$2:$B$601=G$4)*Documentos!$J$2:$J$601))-TODAY())&amp;" d","OK")))))</f>
        <v/>
      </c>
      <c r="H80" s="12" t="str">
        <f ca="1">IF(OR($A80="",H$4=""),"",IF(COUNTIFS(Documentos!$A$2:$A$601,$A80,Documentos!$B$2:$B$601,H$4)=0,"—",IF(SUMPRODUCT(MAX((Documentos!$A$2:$A$601=$A80)*(Documentos!$B$2:$B$601=H$4)*Documentos!$J$2:$J$601))=0,"OK",IF(SUMPRODUCT(MAX((Documentos!$A$2:$A$601=$A80)*(Documentos!$B$2:$B$601=H$4)*Documentos!$J$2:$J$601))&lt;TODAY(),"CAD",IF(SUMPRODUCT(MAX((Documentos!$A$2:$A$601=$A80)*(Documentos!$B$2:$B$601=H$4)*Documentos!$J$2:$J$601))-TODAY()&lt;=Configuración!$B$2,(SUMPRODUCT(MAX((Documentos!$A$2:$A$601=$A80)*(Documentos!$B$2:$B$601=H$4)*Documentos!$J$2:$J$601))-TODAY())&amp;" d","OK")))))</f>
        <v/>
      </c>
      <c r="I80" s="12" t="str">
        <f ca="1">IF(OR($A80="",I$4=""),"",IF(COUNTIFS(Documentos!$A$2:$A$601,$A80,Documentos!$B$2:$B$601,I$4)=0,"—",IF(SUMPRODUCT(MAX((Documentos!$A$2:$A$601=$A80)*(Documentos!$B$2:$B$601=I$4)*Documentos!$J$2:$J$601))=0,"OK",IF(SUMPRODUCT(MAX((Documentos!$A$2:$A$601=$A80)*(Documentos!$B$2:$B$601=I$4)*Documentos!$J$2:$J$601))&lt;TODAY(),"CAD",IF(SUMPRODUCT(MAX((Documentos!$A$2:$A$601=$A80)*(Documentos!$B$2:$B$601=I$4)*Documentos!$J$2:$J$601))-TODAY()&lt;=Configuración!$B$2,(SUMPRODUCT(MAX((Documentos!$A$2:$A$601=$A80)*(Documentos!$B$2:$B$601=I$4)*Documentos!$J$2:$J$601))-TODAY())&amp;" d","OK")))))</f>
        <v/>
      </c>
      <c r="J80" s="12" t="str">
        <f ca="1">IF(OR($A80="",J$4=""),"",IF(COUNTIFS(Documentos!$A$2:$A$601,$A80,Documentos!$B$2:$B$601,J$4)=0,"—",IF(SUMPRODUCT(MAX((Documentos!$A$2:$A$601=$A80)*(Documentos!$B$2:$B$601=J$4)*Documentos!$J$2:$J$601))=0,"OK",IF(SUMPRODUCT(MAX((Documentos!$A$2:$A$601=$A80)*(Documentos!$B$2:$B$601=J$4)*Documentos!$J$2:$J$601))&lt;TODAY(),"CAD",IF(SUMPRODUCT(MAX((Documentos!$A$2:$A$601=$A80)*(Documentos!$B$2:$B$601=J$4)*Documentos!$J$2:$J$601))-TODAY()&lt;=Configuración!$B$2,(SUMPRODUCT(MAX((Documentos!$A$2:$A$601=$A80)*(Documentos!$B$2:$B$601=J$4)*Documentos!$J$2:$J$601))-TODAY())&amp;" d","OK")))))</f>
        <v/>
      </c>
      <c r="K80" s="12" t="str">
        <f ca="1">IF(OR($A80="",K$4=""),"",IF(COUNTIFS(Documentos!$A$2:$A$601,$A80,Documentos!$B$2:$B$601,K$4)=0,"—",IF(SUMPRODUCT(MAX((Documentos!$A$2:$A$601=$A80)*(Documentos!$B$2:$B$601=K$4)*Documentos!$J$2:$J$601))=0,"OK",IF(SUMPRODUCT(MAX((Documentos!$A$2:$A$601=$A80)*(Documentos!$B$2:$B$601=K$4)*Documentos!$J$2:$J$601))&lt;TODAY(),"CAD",IF(SUMPRODUCT(MAX((Documentos!$A$2:$A$601=$A80)*(Documentos!$B$2:$B$601=K$4)*Documentos!$J$2:$J$601))-TODAY()&lt;=Configuración!$B$2,(SUMPRODUCT(MAX((Documentos!$A$2:$A$601=$A80)*(Documentos!$B$2:$B$601=K$4)*Documentos!$J$2:$J$601))-TODAY())&amp;" d","OK")))))</f>
        <v/>
      </c>
    </row>
    <row r="81" spans="1:11" x14ac:dyDescent="0.3">
      <c r="A81" s="11" t="str">
        <f>IF(Trabajadores!A78="","",Trabajadores!A78)</f>
        <v/>
      </c>
      <c r="B81" s="12" t="str">
        <f ca="1">IF(OR($A81="",B$4=""),"",IF(COUNTIFS(Documentos!$A$2:$A$601,$A81,Documentos!$B$2:$B$601,B$4)=0,"—",IF(SUMPRODUCT(MAX((Documentos!$A$2:$A$601=$A81)*(Documentos!$B$2:$B$601=B$4)*Documentos!$J$2:$J$601))=0,"OK",IF(SUMPRODUCT(MAX((Documentos!$A$2:$A$601=$A81)*(Documentos!$B$2:$B$601=B$4)*Documentos!$J$2:$J$601))&lt;TODAY(),"CAD",IF(SUMPRODUCT(MAX((Documentos!$A$2:$A$601=$A81)*(Documentos!$B$2:$B$601=B$4)*Documentos!$J$2:$J$601))-TODAY()&lt;=Configuración!$B$2,(SUMPRODUCT(MAX((Documentos!$A$2:$A$601=$A81)*(Documentos!$B$2:$B$601=B$4)*Documentos!$J$2:$J$601))-TODAY())&amp;" d","OK")))))</f>
        <v/>
      </c>
      <c r="C81" s="12" t="str">
        <f ca="1">IF(OR($A81="",C$4=""),"",IF(COUNTIFS(Documentos!$A$2:$A$601,$A81,Documentos!$B$2:$B$601,C$4)=0,"—",IF(SUMPRODUCT(MAX((Documentos!$A$2:$A$601=$A81)*(Documentos!$B$2:$B$601=C$4)*Documentos!$J$2:$J$601))=0,"OK",IF(SUMPRODUCT(MAX((Documentos!$A$2:$A$601=$A81)*(Documentos!$B$2:$B$601=C$4)*Documentos!$J$2:$J$601))&lt;TODAY(),"CAD",IF(SUMPRODUCT(MAX((Documentos!$A$2:$A$601=$A81)*(Documentos!$B$2:$B$601=C$4)*Documentos!$J$2:$J$601))-TODAY()&lt;=Configuración!$B$2,(SUMPRODUCT(MAX((Documentos!$A$2:$A$601=$A81)*(Documentos!$B$2:$B$601=C$4)*Documentos!$J$2:$J$601))-TODAY())&amp;" d","OK")))))</f>
        <v/>
      </c>
      <c r="D81" s="12" t="str">
        <f ca="1">IF(OR($A81="",D$4=""),"",IF(COUNTIFS(Documentos!$A$2:$A$601,$A81,Documentos!$B$2:$B$601,D$4)=0,"—",IF(SUMPRODUCT(MAX((Documentos!$A$2:$A$601=$A81)*(Documentos!$B$2:$B$601=D$4)*Documentos!$J$2:$J$601))=0,"OK",IF(SUMPRODUCT(MAX((Documentos!$A$2:$A$601=$A81)*(Documentos!$B$2:$B$601=D$4)*Documentos!$J$2:$J$601))&lt;TODAY(),"CAD",IF(SUMPRODUCT(MAX((Documentos!$A$2:$A$601=$A81)*(Documentos!$B$2:$B$601=D$4)*Documentos!$J$2:$J$601))-TODAY()&lt;=Configuración!$B$2,(SUMPRODUCT(MAX((Documentos!$A$2:$A$601=$A81)*(Documentos!$B$2:$B$601=D$4)*Documentos!$J$2:$J$601))-TODAY())&amp;" d","OK")))))</f>
        <v/>
      </c>
      <c r="E81" s="12" t="str">
        <f ca="1">IF(OR($A81="",E$4=""),"",IF(COUNTIFS(Documentos!$A$2:$A$601,$A81,Documentos!$B$2:$B$601,E$4)=0,"—",IF(SUMPRODUCT(MAX((Documentos!$A$2:$A$601=$A81)*(Documentos!$B$2:$B$601=E$4)*Documentos!$J$2:$J$601))=0,"OK",IF(SUMPRODUCT(MAX((Documentos!$A$2:$A$601=$A81)*(Documentos!$B$2:$B$601=E$4)*Documentos!$J$2:$J$601))&lt;TODAY(),"CAD",IF(SUMPRODUCT(MAX((Documentos!$A$2:$A$601=$A81)*(Documentos!$B$2:$B$601=E$4)*Documentos!$J$2:$J$601))-TODAY()&lt;=Configuración!$B$2,(SUMPRODUCT(MAX((Documentos!$A$2:$A$601=$A81)*(Documentos!$B$2:$B$601=E$4)*Documentos!$J$2:$J$601))-TODAY())&amp;" d","OK")))))</f>
        <v/>
      </c>
      <c r="F81" s="12" t="str">
        <f ca="1">IF(OR($A81="",F$4=""),"",IF(COUNTIFS(Documentos!$A$2:$A$601,$A81,Documentos!$B$2:$B$601,F$4)=0,"—",IF(SUMPRODUCT(MAX((Documentos!$A$2:$A$601=$A81)*(Documentos!$B$2:$B$601=F$4)*Documentos!$J$2:$J$601))=0,"OK",IF(SUMPRODUCT(MAX((Documentos!$A$2:$A$601=$A81)*(Documentos!$B$2:$B$601=F$4)*Documentos!$J$2:$J$601))&lt;TODAY(),"CAD",IF(SUMPRODUCT(MAX((Documentos!$A$2:$A$601=$A81)*(Documentos!$B$2:$B$601=F$4)*Documentos!$J$2:$J$601))-TODAY()&lt;=Configuración!$B$2,(SUMPRODUCT(MAX((Documentos!$A$2:$A$601=$A81)*(Documentos!$B$2:$B$601=F$4)*Documentos!$J$2:$J$601))-TODAY())&amp;" d","OK")))))</f>
        <v/>
      </c>
      <c r="G81" s="12" t="str">
        <f ca="1">IF(OR($A81="",G$4=""),"",IF(COUNTIFS(Documentos!$A$2:$A$601,$A81,Documentos!$B$2:$B$601,G$4)=0,"—",IF(SUMPRODUCT(MAX((Documentos!$A$2:$A$601=$A81)*(Documentos!$B$2:$B$601=G$4)*Documentos!$J$2:$J$601))=0,"OK",IF(SUMPRODUCT(MAX((Documentos!$A$2:$A$601=$A81)*(Documentos!$B$2:$B$601=G$4)*Documentos!$J$2:$J$601))&lt;TODAY(),"CAD",IF(SUMPRODUCT(MAX((Documentos!$A$2:$A$601=$A81)*(Documentos!$B$2:$B$601=G$4)*Documentos!$J$2:$J$601))-TODAY()&lt;=Configuración!$B$2,(SUMPRODUCT(MAX((Documentos!$A$2:$A$601=$A81)*(Documentos!$B$2:$B$601=G$4)*Documentos!$J$2:$J$601))-TODAY())&amp;" d","OK")))))</f>
        <v/>
      </c>
      <c r="H81" s="12" t="str">
        <f ca="1">IF(OR($A81="",H$4=""),"",IF(COUNTIFS(Documentos!$A$2:$A$601,$A81,Documentos!$B$2:$B$601,H$4)=0,"—",IF(SUMPRODUCT(MAX((Documentos!$A$2:$A$601=$A81)*(Documentos!$B$2:$B$601=H$4)*Documentos!$J$2:$J$601))=0,"OK",IF(SUMPRODUCT(MAX((Documentos!$A$2:$A$601=$A81)*(Documentos!$B$2:$B$601=H$4)*Documentos!$J$2:$J$601))&lt;TODAY(),"CAD",IF(SUMPRODUCT(MAX((Documentos!$A$2:$A$601=$A81)*(Documentos!$B$2:$B$601=H$4)*Documentos!$J$2:$J$601))-TODAY()&lt;=Configuración!$B$2,(SUMPRODUCT(MAX((Documentos!$A$2:$A$601=$A81)*(Documentos!$B$2:$B$601=H$4)*Documentos!$J$2:$J$601))-TODAY())&amp;" d","OK")))))</f>
        <v/>
      </c>
      <c r="I81" s="12" t="str">
        <f ca="1">IF(OR($A81="",I$4=""),"",IF(COUNTIFS(Documentos!$A$2:$A$601,$A81,Documentos!$B$2:$B$601,I$4)=0,"—",IF(SUMPRODUCT(MAX((Documentos!$A$2:$A$601=$A81)*(Documentos!$B$2:$B$601=I$4)*Documentos!$J$2:$J$601))=0,"OK",IF(SUMPRODUCT(MAX((Documentos!$A$2:$A$601=$A81)*(Documentos!$B$2:$B$601=I$4)*Documentos!$J$2:$J$601))&lt;TODAY(),"CAD",IF(SUMPRODUCT(MAX((Documentos!$A$2:$A$601=$A81)*(Documentos!$B$2:$B$601=I$4)*Documentos!$J$2:$J$601))-TODAY()&lt;=Configuración!$B$2,(SUMPRODUCT(MAX((Documentos!$A$2:$A$601=$A81)*(Documentos!$B$2:$B$601=I$4)*Documentos!$J$2:$J$601))-TODAY())&amp;" d","OK")))))</f>
        <v/>
      </c>
      <c r="J81" s="12" t="str">
        <f ca="1">IF(OR($A81="",J$4=""),"",IF(COUNTIFS(Documentos!$A$2:$A$601,$A81,Documentos!$B$2:$B$601,J$4)=0,"—",IF(SUMPRODUCT(MAX((Documentos!$A$2:$A$601=$A81)*(Documentos!$B$2:$B$601=J$4)*Documentos!$J$2:$J$601))=0,"OK",IF(SUMPRODUCT(MAX((Documentos!$A$2:$A$601=$A81)*(Documentos!$B$2:$B$601=J$4)*Documentos!$J$2:$J$601))&lt;TODAY(),"CAD",IF(SUMPRODUCT(MAX((Documentos!$A$2:$A$601=$A81)*(Documentos!$B$2:$B$601=J$4)*Documentos!$J$2:$J$601))-TODAY()&lt;=Configuración!$B$2,(SUMPRODUCT(MAX((Documentos!$A$2:$A$601=$A81)*(Documentos!$B$2:$B$601=J$4)*Documentos!$J$2:$J$601))-TODAY())&amp;" d","OK")))))</f>
        <v/>
      </c>
      <c r="K81" s="12" t="str">
        <f ca="1">IF(OR($A81="",K$4=""),"",IF(COUNTIFS(Documentos!$A$2:$A$601,$A81,Documentos!$B$2:$B$601,K$4)=0,"—",IF(SUMPRODUCT(MAX((Documentos!$A$2:$A$601=$A81)*(Documentos!$B$2:$B$601=K$4)*Documentos!$J$2:$J$601))=0,"OK",IF(SUMPRODUCT(MAX((Documentos!$A$2:$A$601=$A81)*(Documentos!$B$2:$B$601=K$4)*Documentos!$J$2:$J$601))&lt;TODAY(),"CAD",IF(SUMPRODUCT(MAX((Documentos!$A$2:$A$601=$A81)*(Documentos!$B$2:$B$601=K$4)*Documentos!$J$2:$J$601))-TODAY()&lt;=Configuración!$B$2,(SUMPRODUCT(MAX((Documentos!$A$2:$A$601=$A81)*(Documentos!$B$2:$B$601=K$4)*Documentos!$J$2:$J$601))-TODAY())&amp;" d","OK")))))</f>
        <v/>
      </c>
    </row>
    <row r="82" spans="1:11" x14ac:dyDescent="0.3">
      <c r="A82" s="11" t="str">
        <f>IF(Trabajadores!A79="","",Trabajadores!A79)</f>
        <v/>
      </c>
      <c r="B82" s="12" t="str">
        <f ca="1">IF(OR($A82="",B$4=""),"",IF(COUNTIFS(Documentos!$A$2:$A$601,$A82,Documentos!$B$2:$B$601,B$4)=0,"—",IF(SUMPRODUCT(MAX((Documentos!$A$2:$A$601=$A82)*(Documentos!$B$2:$B$601=B$4)*Documentos!$J$2:$J$601))=0,"OK",IF(SUMPRODUCT(MAX((Documentos!$A$2:$A$601=$A82)*(Documentos!$B$2:$B$601=B$4)*Documentos!$J$2:$J$601))&lt;TODAY(),"CAD",IF(SUMPRODUCT(MAX((Documentos!$A$2:$A$601=$A82)*(Documentos!$B$2:$B$601=B$4)*Documentos!$J$2:$J$601))-TODAY()&lt;=Configuración!$B$2,(SUMPRODUCT(MAX((Documentos!$A$2:$A$601=$A82)*(Documentos!$B$2:$B$601=B$4)*Documentos!$J$2:$J$601))-TODAY())&amp;" d","OK")))))</f>
        <v/>
      </c>
      <c r="C82" s="12" t="str">
        <f ca="1">IF(OR($A82="",C$4=""),"",IF(COUNTIFS(Documentos!$A$2:$A$601,$A82,Documentos!$B$2:$B$601,C$4)=0,"—",IF(SUMPRODUCT(MAX((Documentos!$A$2:$A$601=$A82)*(Documentos!$B$2:$B$601=C$4)*Documentos!$J$2:$J$601))=0,"OK",IF(SUMPRODUCT(MAX((Documentos!$A$2:$A$601=$A82)*(Documentos!$B$2:$B$601=C$4)*Documentos!$J$2:$J$601))&lt;TODAY(),"CAD",IF(SUMPRODUCT(MAX((Documentos!$A$2:$A$601=$A82)*(Documentos!$B$2:$B$601=C$4)*Documentos!$J$2:$J$601))-TODAY()&lt;=Configuración!$B$2,(SUMPRODUCT(MAX((Documentos!$A$2:$A$601=$A82)*(Documentos!$B$2:$B$601=C$4)*Documentos!$J$2:$J$601))-TODAY())&amp;" d","OK")))))</f>
        <v/>
      </c>
      <c r="D82" s="12" t="str">
        <f ca="1">IF(OR($A82="",D$4=""),"",IF(COUNTIFS(Documentos!$A$2:$A$601,$A82,Documentos!$B$2:$B$601,D$4)=0,"—",IF(SUMPRODUCT(MAX((Documentos!$A$2:$A$601=$A82)*(Documentos!$B$2:$B$601=D$4)*Documentos!$J$2:$J$601))=0,"OK",IF(SUMPRODUCT(MAX((Documentos!$A$2:$A$601=$A82)*(Documentos!$B$2:$B$601=D$4)*Documentos!$J$2:$J$601))&lt;TODAY(),"CAD",IF(SUMPRODUCT(MAX((Documentos!$A$2:$A$601=$A82)*(Documentos!$B$2:$B$601=D$4)*Documentos!$J$2:$J$601))-TODAY()&lt;=Configuración!$B$2,(SUMPRODUCT(MAX((Documentos!$A$2:$A$601=$A82)*(Documentos!$B$2:$B$601=D$4)*Documentos!$J$2:$J$601))-TODAY())&amp;" d","OK")))))</f>
        <v/>
      </c>
      <c r="E82" s="12" t="str">
        <f ca="1">IF(OR($A82="",E$4=""),"",IF(COUNTIFS(Documentos!$A$2:$A$601,$A82,Documentos!$B$2:$B$601,E$4)=0,"—",IF(SUMPRODUCT(MAX((Documentos!$A$2:$A$601=$A82)*(Documentos!$B$2:$B$601=E$4)*Documentos!$J$2:$J$601))=0,"OK",IF(SUMPRODUCT(MAX((Documentos!$A$2:$A$601=$A82)*(Documentos!$B$2:$B$601=E$4)*Documentos!$J$2:$J$601))&lt;TODAY(),"CAD",IF(SUMPRODUCT(MAX((Documentos!$A$2:$A$601=$A82)*(Documentos!$B$2:$B$601=E$4)*Documentos!$J$2:$J$601))-TODAY()&lt;=Configuración!$B$2,(SUMPRODUCT(MAX((Documentos!$A$2:$A$601=$A82)*(Documentos!$B$2:$B$601=E$4)*Documentos!$J$2:$J$601))-TODAY())&amp;" d","OK")))))</f>
        <v/>
      </c>
      <c r="F82" s="12" t="str">
        <f ca="1">IF(OR($A82="",F$4=""),"",IF(COUNTIFS(Documentos!$A$2:$A$601,$A82,Documentos!$B$2:$B$601,F$4)=0,"—",IF(SUMPRODUCT(MAX((Documentos!$A$2:$A$601=$A82)*(Documentos!$B$2:$B$601=F$4)*Documentos!$J$2:$J$601))=0,"OK",IF(SUMPRODUCT(MAX((Documentos!$A$2:$A$601=$A82)*(Documentos!$B$2:$B$601=F$4)*Documentos!$J$2:$J$601))&lt;TODAY(),"CAD",IF(SUMPRODUCT(MAX((Documentos!$A$2:$A$601=$A82)*(Documentos!$B$2:$B$601=F$4)*Documentos!$J$2:$J$601))-TODAY()&lt;=Configuración!$B$2,(SUMPRODUCT(MAX((Documentos!$A$2:$A$601=$A82)*(Documentos!$B$2:$B$601=F$4)*Documentos!$J$2:$J$601))-TODAY())&amp;" d","OK")))))</f>
        <v/>
      </c>
      <c r="G82" s="12" t="str">
        <f ca="1">IF(OR($A82="",G$4=""),"",IF(COUNTIFS(Documentos!$A$2:$A$601,$A82,Documentos!$B$2:$B$601,G$4)=0,"—",IF(SUMPRODUCT(MAX((Documentos!$A$2:$A$601=$A82)*(Documentos!$B$2:$B$601=G$4)*Documentos!$J$2:$J$601))=0,"OK",IF(SUMPRODUCT(MAX((Documentos!$A$2:$A$601=$A82)*(Documentos!$B$2:$B$601=G$4)*Documentos!$J$2:$J$601))&lt;TODAY(),"CAD",IF(SUMPRODUCT(MAX((Documentos!$A$2:$A$601=$A82)*(Documentos!$B$2:$B$601=G$4)*Documentos!$J$2:$J$601))-TODAY()&lt;=Configuración!$B$2,(SUMPRODUCT(MAX((Documentos!$A$2:$A$601=$A82)*(Documentos!$B$2:$B$601=G$4)*Documentos!$J$2:$J$601))-TODAY())&amp;" d","OK")))))</f>
        <v/>
      </c>
      <c r="H82" s="12" t="str">
        <f ca="1">IF(OR($A82="",H$4=""),"",IF(COUNTIFS(Documentos!$A$2:$A$601,$A82,Documentos!$B$2:$B$601,H$4)=0,"—",IF(SUMPRODUCT(MAX((Documentos!$A$2:$A$601=$A82)*(Documentos!$B$2:$B$601=H$4)*Documentos!$J$2:$J$601))=0,"OK",IF(SUMPRODUCT(MAX((Documentos!$A$2:$A$601=$A82)*(Documentos!$B$2:$B$601=H$4)*Documentos!$J$2:$J$601))&lt;TODAY(),"CAD",IF(SUMPRODUCT(MAX((Documentos!$A$2:$A$601=$A82)*(Documentos!$B$2:$B$601=H$4)*Documentos!$J$2:$J$601))-TODAY()&lt;=Configuración!$B$2,(SUMPRODUCT(MAX((Documentos!$A$2:$A$601=$A82)*(Documentos!$B$2:$B$601=H$4)*Documentos!$J$2:$J$601))-TODAY())&amp;" d","OK")))))</f>
        <v/>
      </c>
      <c r="I82" s="12" t="str">
        <f ca="1">IF(OR($A82="",I$4=""),"",IF(COUNTIFS(Documentos!$A$2:$A$601,$A82,Documentos!$B$2:$B$601,I$4)=0,"—",IF(SUMPRODUCT(MAX((Documentos!$A$2:$A$601=$A82)*(Documentos!$B$2:$B$601=I$4)*Documentos!$J$2:$J$601))=0,"OK",IF(SUMPRODUCT(MAX((Documentos!$A$2:$A$601=$A82)*(Documentos!$B$2:$B$601=I$4)*Documentos!$J$2:$J$601))&lt;TODAY(),"CAD",IF(SUMPRODUCT(MAX((Documentos!$A$2:$A$601=$A82)*(Documentos!$B$2:$B$601=I$4)*Documentos!$J$2:$J$601))-TODAY()&lt;=Configuración!$B$2,(SUMPRODUCT(MAX((Documentos!$A$2:$A$601=$A82)*(Documentos!$B$2:$B$601=I$4)*Documentos!$J$2:$J$601))-TODAY())&amp;" d","OK")))))</f>
        <v/>
      </c>
      <c r="J82" s="12" t="str">
        <f ca="1">IF(OR($A82="",J$4=""),"",IF(COUNTIFS(Documentos!$A$2:$A$601,$A82,Documentos!$B$2:$B$601,J$4)=0,"—",IF(SUMPRODUCT(MAX((Documentos!$A$2:$A$601=$A82)*(Documentos!$B$2:$B$601=J$4)*Documentos!$J$2:$J$601))=0,"OK",IF(SUMPRODUCT(MAX((Documentos!$A$2:$A$601=$A82)*(Documentos!$B$2:$B$601=J$4)*Documentos!$J$2:$J$601))&lt;TODAY(),"CAD",IF(SUMPRODUCT(MAX((Documentos!$A$2:$A$601=$A82)*(Documentos!$B$2:$B$601=J$4)*Documentos!$J$2:$J$601))-TODAY()&lt;=Configuración!$B$2,(SUMPRODUCT(MAX((Documentos!$A$2:$A$601=$A82)*(Documentos!$B$2:$B$601=J$4)*Documentos!$J$2:$J$601))-TODAY())&amp;" d","OK")))))</f>
        <v/>
      </c>
      <c r="K82" s="12" t="str">
        <f ca="1">IF(OR($A82="",K$4=""),"",IF(COUNTIFS(Documentos!$A$2:$A$601,$A82,Documentos!$B$2:$B$601,K$4)=0,"—",IF(SUMPRODUCT(MAX((Documentos!$A$2:$A$601=$A82)*(Documentos!$B$2:$B$601=K$4)*Documentos!$J$2:$J$601))=0,"OK",IF(SUMPRODUCT(MAX((Documentos!$A$2:$A$601=$A82)*(Documentos!$B$2:$B$601=K$4)*Documentos!$J$2:$J$601))&lt;TODAY(),"CAD",IF(SUMPRODUCT(MAX((Documentos!$A$2:$A$601=$A82)*(Documentos!$B$2:$B$601=K$4)*Documentos!$J$2:$J$601))-TODAY()&lt;=Configuración!$B$2,(SUMPRODUCT(MAX((Documentos!$A$2:$A$601=$A82)*(Documentos!$B$2:$B$601=K$4)*Documentos!$J$2:$J$601))-TODAY())&amp;" d","OK")))))</f>
        <v/>
      </c>
    </row>
    <row r="83" spans="1:11" x14ac:dyDescent="0.3">
      <c r="A83" s="11" t="str">
        <f>IF(Trabajadores!A80="","",Trabajadores!A80)</f>
        <v/>
      </c>
      <c r="B83" s="12" t="str">
        <f ca="1">IF(OR($A83="",B$4=""),"",IF(COUNTIFS(Documentos!$A$2:$A$601,$A83,Documentos!$B$2:$B$601,B$4)=0,"—",IF(SUMPRODUCT(MAX((Documentos!$A$2:$A$601=$A83)*(Documentos!$B$2:$B$601=B$4)*Documentos!$J$2:$J$601))=0,"OK",IF(SUMPRODUCT(MAX((Documentos!$A$2:$A$601=$A83)*(Documentos!$B$2:$B$601=B$4)*Documentos!$J$2:$J$601))&lt;TODAY(),"CAD",IF(SUMPRODUCT(MAX((Documentos!$A$2:$A$601=$A83)*(Documentos!$B$2:$B$601=B$4)*Documentos!$J$2:$J$601))-TODAY()&lt;=Configuración!$B$2,(SUMPRODUCT(MAX((Documentos!$A$2:$A$601=$A83)*(Documentos!$B$2:$B$601=B$4)*Documentos!$J$2:$J$601))-TODAY())&amp;" d","OK")))))</f>
        <v/>
      </c>
      <c r="C83" s="12" t="str">
        <f ca="1">IF(OR($A83="",C$4=""),"",IF(COUNTIFS(Documentos!$A$2:$A$601,$A83,Documentos!$B$2:$B$601,C$4)=0,"—",IF(SUMPRODUCT(MAX((Documentos!$A$2:$A$601=$A83)*(Documentos!$B$2:$B$601=C$4)*Documentos!$J$2:$J$601))=0,"OK",IF(SUMPRODUCT(MAX((Documentos!$A$2:$A$601=$A83)*(Documentos!$B$2:$B$601=C$4)*Documentos!$J$2:$J$601))&lt;TODAY(),"CAD",IF(SUMPRODUCT(MAX((Documentos!$A$2:$A$601=$A83)*(Documentos!$B$2:$B$601=C$4)*Documentos!$J$2:$J$601))-TODAY()&lt;=Configuración!$B$2,(SUMPRODUCT(MAX((Documentos!$A$2:$A$601=$A83)*(Documentos!$B$2:$B$601=C$4)*Documentos!$J$2:$J$601))-TODAY())&amp;" d","OK")))))</f>
        <v/>
      </c>
      <c r="D83" s="12" t="str">
        <f ca="1">IF(OR($A83="",D$4=""),"",IF(COUNTIFS(Documentos!$A$2:$A$601,$A83,Documentos!$B$2:$B$601,D$4)=0,"—",IF(SUMPRODUCT(MAX((Documentos!$A$2:$A$601=$A83)*(Documentos!$B$2:$B$601=D$4)*Documentos!$J$2:$J$601))=0,"OK",IF(SUMPRODUCT(MAX((Documentos!$A$2:$A$601=$A83)*(Documentos!$B$2:$B$601=D$4)*Documentos!$J$2:$J$601))&lt;TODAY(),"CAD",IF(SUMPRODUCT(MAX((Documentos!$A$2:$A$601=$A83)*(Documentos!$B$2:$B$601=D$4)*Documentos!$J$2:$J$601))-TODAY()&lt;=Configuración!$B$2,(SUMPRODUCT(MAX((Documentos!$A$2:$A$601=$A83)*(Documentos!$B$2:$B$601=D$4)*Documentos!$J$2:$J$601))-TODAY())&amp;" d","OK")))))</f>
        <v/>
      </c>
      <c r="E83" s="12" t="str">
        <f ca="1">IF(OR($A83="",E$4=""),"",IF(COUNTIFS(Documentos!$A$2:$A$601,$A83,Documentos!$B$2:$B$601,E$4)=0,"—",IF(SUMPRODUCT(MAX((Documentos!$A$2:$A$601=$A83)*(Documentos!$B$2:$B$601=E$4)*Documentos!$J$2:$J$601))=0,"OK",IF(SUMPRODUCT(MAX((Documentos!$A$2:$A$601=$A83)*(Documentos!$B$2:$B$601=E$4)*Documentos!$J$2:$J$601))&lt;TODAY(),"CAD",IF(SUMPRODUCT(MAX((Documentos!$A$2:$A$601=$A83)*(Documentos!$B$2:$B$601=E$4)*Documentos!$J$2:$J$601))-TODAY()&lt;=Configuración!$B$2,(SUMPRODUCT(MAX((Documentos!$A$2:$A$601=$A83)*(Documentos!$B$2:$B$601=E$4)*Documentos!$J$2:$J$601))-TODAY())&amp;" d","OK")))))</f>
        <v/>
      </c>
      <c r="F83" s="12" t="str">
        <f ca="1">IF(OR($A83="",F$4=""),"",IF(COUNTIFS(Documentos!$A$2:$A$601,$A83,Documentos!$B$2:$B$601,F$4)=0,"—",IF(SUMPRODUCT(MAX((Documentos!$A$2:$A$601=$A83)*(Documentos!$B$2:$B$601=F$4)*Documentos!$J$2:$J$601))=0,"OK",IF(SUMPRODUCT(MAX((Documentos!$A$2:$A$601=$A83)*(Documentos!$B$2:$B$601=F$4)*Documentos!$J$2:$J$601))&lt;TODAY(),"CAD",IF(SUMPRODUCT(MAX((Documentos!$A$2:$A$601=$A83)*(Documentos!$B$2:$B$601=F$4)*Documentos!$J$2:$J$601))-TODAY()&lt;=Configuración!$B$2,(SUMPRODUCT(MAX((Documentos!$A$2:$A$601=$A83)*(Documentos!$B$2:$B$601=F$4)*Documentos!$J$2:$J$601))-TODAY())&amp;" d","OK")))))</f>
        <v/>
      </c>
      <c r="G83" s="12" t="str">
        <f ca="1">IF(OR($A83="",G$4=""),"",IF(COUNTIFS(Documentos!$A$2:$A$601,$A83,Documentos!$B$2:$B$601,G$4)=0,"—",IF(SUMPRODUCT(MAX((Documentos!$A$2:$A$601=$A83)*(Documentos!$B$2:$B$601=G$4)*Documentos!$J$2:$J$601))=0,"OK",IF(SUMPRODUCT(MAX((Documentos!$A$2:$A$601=$A83)*(Documentos!$B$2:$B$601=G$4)*Documentos!$J$2:$J$601))&lt;TODAY(),"CAD",IF(SUMPRODUCT(MAX((Documentos!$A$2:$A$601=$A83)*(Documentos!$B$2:$B$601=G$4)*Documentos!$J$2:$J$601))-TODAY()&lt;=Configuración!$B$2,(SUMPRODUCT(MAX((Documentos!$A$2:$A$601=$A83)*(Documentos!$B$2:$B$601=G$4)*Documentos!$J$2:$J$601))-TODAY())&amp;" d","OK")))))</f>
        <v/>
      </c>
      <c r="H83" s="12" t="str">
        <f ca="1">IF(OR($A83="",H$4=""),"",IF(COUNTIFS(Documentos!$A$2:$A$601,$A83,Documentos!$B$2:$B$601,H$4)=0,"—",IF(SUMPRODUCT(MAX((Documentos!$A$2:$A$601=$A83)*(Documentos!$B$2:$B$601=H$4)*Documentos!$J$2:$J$601))=0,"OK",IF(SUMPRODUCT(MAX((Documentos!$A$2:$A$601=$A83)*(Documentos!$B$2:$B$601=H$4)*Documentos!$J$2:$J$601))&lt;TODAY(),"CAD",IF(SUMPRODUCT(MAX((Documentos!$A$2:$A$601=$A83)*(Documentos!$B$2:$B$601=H$4)*Documentos!$J$2:$J$601))-TODAY()&lt;=Configuración!$B$2,(SUMPRODUCT(MAX((Documentos!$A$2:$A$601=$A83)*(Documentos!$B$2:$B$601=H$4)*Documentos!$J$2:$J$601))-TODAY())&amp;" d","OK")))))</f>
        <v/>
      </c>
      <c r="I83" s="12" t="str">
        <f ca="1">IF(OR($A83="",I$4=""),"",IF(COUNTIFS(Documentos!$A$2:$A$601,$A83,Documentos!$B$2:$B$601,I$4)=0,"—",IF(SUMPRODUCT(MAX((Documentos!$A$2:$A$601=$A83)*(Documentos!$B$2:$B$601=I$4)*Documentos!$J$2:$J$601))=0,"OK",IF(SUMPRODUCT(MAX((Documentos!$A$2:$A$601=$A83)*(Documentos!$B$2:$B$601=I$4)*Documentos!$J$2:$J$601))&lt;TODAY(),"CAD",IF(SUMPRODUCT(MAX((Documentos!$A$2:$A$601=$A83)*(Documentos!$B$2:$B$601=I$4)*Documentos!$J$2:$J$601))-TODAY()&lt;=Configuración!$B$2,(SUMPRODUCT(MAX((Documentos!$A$2:$A$601=$A83)*(Documentos!$B$2:$B$601=I$4)*Documentos!$J$2:$J$601))-TODAY())&amp;" d","OK")))))</f>
        <v/>
      </c>
      <c r="J83" s="12" t="str">
        <f ca="1">IF(OR($A83="",J$4=""),"",IF(COUNTIFS(Documentos!$A$2:$A$601,$A83,Documentos!$B$2:$B$601,J$4)=0,"—",IF(SUMPRODUCT(MAX((Documentos!$A$2:$A$601=$A83)*(Documentos!$B$2:$B$601=J$4)*Documentos!$J$2:$J$601))=0,"OK",IF(SUMPRODUCT(MAX((Documentos!$A$2:$A$601=$A83)*(Documentos!$B$2:$B$601=J$4)*Documentos!$J$2:$J$601))&lt;TODAY(),"CAD",IF(SUMPRODUCT(MAX((Documentos!$A$2:$A$601=$A83)*(Documentos!$B$2:$B$601=J$4)*Documentos!$J$2:$J$601))-TODAY()&lt;=Configuración!$B$2,(SUMPRODUCT(MAX((Documentos!$A$2:$A$601=$A83)*(Documentos!$B$2:$B$601=J$4)*Documentos!$J$2:$J$601))-TODAY())&amp;" d","OK")))))</f>
        <v/>
      </c>
      <c r="K83" s="12" t="str">
        <f ca="1">IF(OR($A83="",K$4=""),"",IF(COUNTIFS(Documentos!$A$2:$A$601,$A83,Documentos!$B$2:$B$601,K$4)=0,"—",IF(SUMPRODUCT(MAX((Documentos!$A$2:$A$601=$A83)*(Documentos!$B$2:$B$601=K$4)*Documentos!$J$2:$J$601))=0,"OK",IF(SUMPRODUCT(MAX((Documentos!$A$2:$A$601=$A83)*(Documentos!$B$2:$B$601=K$4)*Documentos!$J$2:$J$601))&lt;TODAY(),"CAD",IF(SUMPRODUCT(MAX((Documentos!$A$2:$A$601=$A83)*(Documentos!$B$2:$B$601=K$4)*Documentos!$J$2:$J$601))-TODAY()&lt;=Configuración!$B$2,(SUMPRODUCT(MAX((Documentos!$A$2:$A$601=$A83)*(Documentos!$B$2:$B$601=K$4)*Documentos!$J$2:$J$601))-TODAY())&amp;" d","OK")))))</f>
        <v/>
      </c>
    </row>
    <row r="84" spans="1:11" x14ac:dyDescent="0.3">
      <c r="A84" s="11" t="str">
        <f>IF(Trabajadores!A81="","",Trabajadores!A81)</f>
        <v/>
      </c>
      <c r="B84" s="12" t="str">
        <f ca="1">IF(OR($A84="",B$4=""),"",IF(COUNTIFS(Documentos!$A$2:$A$601,$A84,Documentos!$B$2:$B$601,B$4)=0,"—",IF(SUMPRODUCT(MAX((Documentos!$A$2:$A$601=$A84)*(Documentos!$B$2:$B$601=B$4)*Documentos!$J$2:$J$601))=0,"OK",IF(SUMPRODUCT(MAX((Documentos!$A$2:$A$601=$A84)*(Documentos!$B$2:$B$601=B$4)*Documentos!$J$2:$J$601))&lt;TODAY(),"CAD",IF(SUMPRODUCT(MAX((Documentos!$A$2:$A$601=$A84)*(Documentos!$B$2:$B$601=B$4)*Documentos!$J$2:$J$601))-TODAY()&lt;=Configuración!$B$2,(SUMPRODUCT(MAX((Documentos!$A$2:$A$601=$A84)*(Documentos!$B$2:$B$601=B$4)*Documentos!$J$2:$J$601))-TODAY())&amp;" d","OK")))))</f>
        <v/>
      </c>
      <c r="C84" s="12" t="str">
        <f ca="1">IF(OR($A84="",C$4=""),"",IF(COUNTIFS(Documentos!$A$2:$A$601,$A84,Documentos!$B$2:$B$601,C$4)=0,"—",IF(SUMPRODUCT(MAX((Documentos!$A$2:$A$601=$A84)*(Documentos!$B$2:$B$601=C$4)*Documentos!$J$2:$J$601))=0,"OK",IF(SUMPRODUCT(MAX((Documentos!$A$2:$A$601=$A84)*(Documentos!$B$2:$B$601=C$4)*Documentos!$J$2:$J$601))&lt;TODAY(),"CAD",IF(SUMPRODUCT(MAX((Documentos!$A$2:$A$601=$A84)*(Documentos!$B$2:$B$601=C$4)*Documentos!$J$2:$J$601))-TODAY()&lt;=Configuración!$B$2,(SUMPRODUCT(MAX((Documentos!$A$2:$A$601=$A84)*(Documentos!$B$2:$B$601=C$4)*Documentos!$J$2:$J$601))-TODAY())&amp;" d","OK")))))</f>
        <v/>
      </c>
      <c r="D84" s="12" t="str">
        <f ca="1">IF(OR($A84="",D$4=""),"",IF(COUNTIFS(Documentos!$A$2:$A$601,$A84,Documentos!$B$2:$B$601,D$4)=0,"—",IF(SUMPRODUCT(MAX((Documentos!$A$2:$A$601=$A84)*(Documentos!$B$2:$B$601=D$4)*Documentos!$J$2:$J$601))=0,"OK",IF(SUMPRODUCT(MAX((Documentos!$A$2:$A$601=$A84)*(Documentos!$B$2:$B$601=D$4)*Documentos!$J$2:$J$601))&lt;TODAY(),"CAD",IF(SUMPRODUCT(MAX((Documentos!$A$2:$A$601=$A84)*(Documentos!$B$2:$B$601=D$4)*Documentos!$J$2:$J$601))-TODAY()&lt;=Configuración!$B$2,(SUMPRODUCT(MAX((Documentos!$A$2:$A$601=$A84)*(Documentos!$B$2:$B$601=D$4)*Documentos!$J$2:$J$601))-TODAY())&amp;" d","OK")))))</f>
        <v/>
      </c>
      <c r="E84" s="12" t="str">
        <f ca="1">IF(OR($A84="",E$4=""),"",IF(COUNTIFS(Documentos!$A$2:$A$601,$A84,Documentos!$B$2:$B$601,E$4)=0,"—",IF(SUMPRODUCT(MAX((Documentos!$A$2:$A$601=$A84)*(Documentos!$B$2:$B$601=E$4)*Documentos!$J$2:$J$601))=0,"OK",IF(SUMPRODUCT(MAX((Documentos!$A$2:$A$601=$A84)*(Documentos!$B$2:$B$601=E$4)*Documentos!$J$2:$J$601))&lt;TODAY(),"CAD",IF(SUMPRODUCT(MAX((Documentos!$A$2:$A$601=$A84)*(Documentos!$B$2:$B$601=E$4)*Documentos!$J$2:$J$601))-TODAY()&lt;=Configuración!$B$2,(SUMPRODUCT(MAX((Documentos!$A$2:$A$601=$A84)*(Documentos!$B$2:$B$601=E$4)*Documentos!$J$2:$J$601))-TODAY())&amp;" d","OK")))))</f>
        <v/>
      </c>
      <c r="F84" s="12" t="str">
        <f ca="1">IF(OR($A84="",F$4=""),"",IF(COUNTIFS(Documentos!$A$2:$A$601,$A84,Documentos!$B$2:$B$601,F$4)=0,"—",IF(SUMPRODUCT(MAX((Documentos!$A$2:$A$601=$A84)*(Documentos!$B$2:$B$601=F$4)*Documentos!$J$2:$J$601))=0,"OK",IF(SUMPRODUCT(MAX((Documentos!$A$2:$A$601=$A84)*(Documentos!$B$2:$B$601=F$4)*Documentos!$J$2:$J$601))&lt;TODAY(),"CAD",IF(SUMPRODUCT(MAX((Documentos!$A$2:$A$601=$A84)*(Documentos!$B$2:$B$601=F$4)*Documentos!$J$2:$J$601))-TODAY()&lt;=Configuración!$B$2,(SUMPRODUCT(MAX((Documentos!$A$2:$A$601=$A84)*(Documentos!$B$2:$B$601=F$4)*Documentos!$J$2:$J$601))-TODAY())&amp;" d","OK")))))</f>
        <v/>
      </c>
      <c r="G84" s="12" t="str">
        <f ca="1">IF(OR($A84="",G$4=""),"",IF(COUNTIFS(Documentos!$A$2:$A$601,$A84,Documentos!$B$2:$B$601,G$4)=0,"—",IF(SUMPRODUCT(MAX((Documentos!$A$2:$A$601=$A84)*(Documentos!$B$2:$B$601=G$4)*Documentos!$J$2:$J$601))=0,"OK",IF(SUMPRODUCT(MAX((Documentos!$A$2:$A$601=$A84)*(Documentos!$B$2:$B$601=G$4)*Documentos!$J$2:$J$601))&lt;TODAY(),"CAD",IF(SUMPRODUCT(MAX((Documentos!$A$2:$A$601=$A84)*(Documentos!$B$2:$B$601=G$4)*Documentos!$J$2:$J$601))-TODAY()&lt;=Configuración!$B$2,(SUMPRODUCT(MAX((Documentos!$A$2:$A$601=$A84)*(Documentos!$B$2:$B$601=G$4)*Documentos!$J$2:$J$601))-TODAY())&amp;" d","OK")))))</f>
        <v/>
      </c>
      <c r="H84" s="12" t="str">
        <f ca="1">IF(OR($A84="",H$4=""),"",IF(COUNTIFS(Documentos!$A$2:$A$601,$A84,Documentos!$B$2:$B$601,H$4)=0,"—",IF(SUMPRODUCT(MAX((Documentos!$A$2:$A$601=$A84)*(Documentos!$B$2:$B$601=H$4)*Documentos!$J$2:$J$601))=0,"OK",IF(SUMPRODUCT(MAX((Documentos!$A$2:$A$601=$A84)*(Documentos!$B$2:$B$601=H$4)*Documentos!$J$2:$J$601))&lt;TODAY(),"CAD",IF(SUMPRODUCT(MAX((Documentos!$A$2:$A$601=$A84)*(Documentos!$B$2:$B$601=H$4)*Documentos!$J$2:$J$601))-TODAY()&lt;=Configuración!$B$2,(SUMPRODUCT(MAX((Documentos!$A$2:$A$601=$A84)*(Documentos!$B$2:$B$601=H$4)*Documentos!$J$2:$J$601))-TODAY())&amp;" d","OK")))))</f>
        <v/>
      </c>
      <c r="I84" s="12" t="str">
        <f ca="1">IF(OR($A84="",I$4=""),"",IF(COUNTIFS(Documentos!$A$2:$A$601,$A84,Documentos!$B$2:$B$601,I$4)=0,"—",IF(SUMPRODUCT(MAX((Documentos!$A$2:$A$601=$A84)*(Documentos!$B$2:$B$601=I$4)*Documentos!$J$2:$J$601))=0,"OK",IF(SUMPRODUCT(MAX((Documentos!$A$2:$A$601=$A84)*(Documentos!$B$2:$B$601=I$4)*Documentos!$J$2:$J$601))&lt;TODAY(),"CAD",IF(SUMPRODUCT(MAX((Documentos!$A$2:$A$601=$A84)*(Documentos!$B$2:$B$601=I$4)*Documentos!$J$2:$J$601))-TODAY()&lt;=Configuración!$B$2,(SUMPRODUCT(MAX((Documentos!$A$2:$A$601=$A84)*(Documentos!$B$2:$B$601=I$4)*Documentos!$J$2:$J$601))-TODAY())&amp;" d","OK")))))</f>
        <v/>
      </c>
      <c r="J84" s="12" t="str">
        <f ca="1">IF(OR($A84="",J$4=""),"",IF(COUNTIFS(Documentos!$A$2:$A$601,$A84,Documentos!$B$2:$B$601,J$4)=0,"—",IF(SUMPRODUCT(MAX((Documentos!$A$2:$A$601=$A84)*(Documentos!$B$2:$B$601=J$4)*Documentos!$J$2:$J$601))=0,"OK",IF(SUMPRODUCT(MAX((Documentos!$A$2:$A$601=$A84)*(Documentos!$B$2:$B$601=J$4)*Documentos!$J$2:$J$601))&lt;TODAY(),"CAD",IF(SUMPRODUCT(MAX((Documentos!$A$2:$A$601=$A84)*(Documentos!$B$2:$B$601=J$4)*Documentos!$J$2:$J$601))-TODAY()&lt;=Configuración!$B$2,(SUMPRODUCT(MAX((Documentos!$A$2:$A$601=$A84)*(Documentos!$B$2:$B$601=J$4)*Documentos!$J$2:$J$601))-TODAY())&amp;" d","OK")))))</f>
        <v/>
      </c>
      <c r="K84" s="12" t="str">
        <f ca="1">IF(OR($A84="",K$4=""),"",IF(COUNTIFS(Documentos!$A$2:$A$601,$A84,Documentos!$B$2:$B$601,K$4)=0,"—",IF(SUMPRODUCT(MAX((Documentos!$A$2:$A$601=$A84)*(Documentos!$B$2:$B$601=K$4)*Documentos!$J$2:$J$601))=0,"OK",IF(SUMPRODUCT(MAX((Documentos!$A$2:$A$601=$A84)*(Documentos!$B$2:$B$601=K$4)*Documentos!$J$2:$J$601))&lt;TODAY(),"CAD",IF(SUMPRODUCT(MAX((Documentos!$A$2:$A$601=$A84)*(Documentos!$B$2:$B$601=K$4)*Documentos!$J$2:$J$601))-TODAY()&lt;=Configuración!$B$2,(SUMPRODUCT(MAX((Documentos!$A$2:$A$601=$A84)*(Documentos!$B$2:$B$601=K$4)*Documentos!$J$2:$J$601))-TODAY())&amp;" d","OK")))))</f>
        <v/>
      </c>
    </row>
    <row r="85" spans="1:11" x14ac:dyDescent="0.3">
      <c r="A85" s="11" t="str">
        <f>IF(Trabajadores!A82="","",Trabajadores!A82)</f>
        <v/>
      </c>
      <c r="B85" s="12" t="str">
        <f ca="1">IF(OR($A85="",B$4=""),"",IF(COUNTIFS(Documentos!$A$2:$A$601,$A85,Documentos!$B$2:$B$601,B$4)=0,"—",IF(SUMPRODUCT(MAX((Documentos!$A$2:$A$601=$A85)*(Documentos!$B$2:$B$601=B$4)*Documentos!$J$2:$J$601))=0,"OK",IF(SUMPRODUCT(MAX((Documentos!$A$2:$A$601=$A85)*(Documentos!$B$2:$B$601=B$4)*Documentos!$J$2:$J$601))&lt;TODAY(),"CAD",IF(SUMPRODUCT(MAX((Documentos!$A$2:$A$601=$A85)*(Documentos!$B$2:$B$601=B$4)*Documentos!$J$2:$J$601))-TODAY()&lt;=Configuración!$B$2,(SUMPRODUCT(MAX((Documentos!$A$2:$A$601=$A85)*(Documentos!$B$2:$B$601=B$4)*Documentos!$J$2:$J$601))-TODAY())&amp;" d","OK")))))</f>
        <v/>
      </c>
      <c r="C85" s="12" t="str">
        <f ca="1">IF(OR($A85="",C$4=""),"",IF(COUNTIFS(Documentos!$A$2:$A$601,$A85,Documentos!$B$2:$B$601,C$4)=0,"—",IF(SUMPRODUCT(MAX((Documentos!$A$2:$A$601=$A85)*(Documentos!$B$2:$B$601=C$4)*Documentos!$J$2:$J$601))=0,"OK",IF(SUMPRODUCT(MAX((Documentos!$A$2:$A$601=$A85)*(Documentos!$B$2:$B$601=C$4)*Documentos!$J$2:$J$601))&lt;TODAY(),"CAD",IF(SUMPRODUCT(MAX((Documentos!$A$2:$A$601=$A85)*(Documentos!$B$2:$B$601=C$4)*Documentos!$J$2:$J$601))-TODAY()&lt;=Configuración!$B$2,(SUMPRODUCT(MAX((Documentos!$A$2:$A$601=$A85)*(Documentos!$B$2:$B$601=C$4)*Documentos!$J$2:$J$601))-TODAY())&amp;" d","OK")))))</f>
        <v/>
      </c>
      <c r="D85" s="12" t="str">
        <f ca="1">IF(OR($A85="",D$4=""),"",IF(COUNTIFS(Documentos!$A$2:$A$601,$A85,Documentos!$B$2:$B$601,D$4)=0,"—",IF(SUMPRODUCT(MAX((Documentos!$A$2:$A$601=$A85)*(Documentos!$B$2:$B$601=D$4)*Documentos!$J$2:$J$601))=0,"OK",IF(SUMPRODUCT(MAX((Documentos!$A$2:$A$601=$A85)*(Documentos!$B$2:$B$601=D$4)*Documentos!$J$2:$J$601))&lt;TODAY(),"CAD",IF(SUMPRODUCT(MAX((Documentos!$A$2:$A$601=$A85)*(Documentos!$B$2:$B$601=D$4)*Documentos!$J$2:$J$601))-TODAY()&lt;=Configuración!$B$2,(SUMPRODUCT(MAX((Documentos!$A$2:$A$601=$A85)*(Documentos!$B$2:$B$601=D$4)*Documentos!$J$2:$J$601))-TODAY())&amp;" d","OK")))))</f>
        <v/>
      </c>
      <c r="E85" s="12" t="str">
        <f ca="1">IF(OR($A85="",E$4=""),"",IF(COUNTIFS(Documentos!$A$2:$A$601,$A85,Documentos!$B$2:$B$601,E$4)=0,"—",IF(SUMPRODUCT(MAX((Documentos!$A$2:$A$601=$A85)*(Documentos!$B$2:$B$601=E$4)*Documentos!$J$2:$J$601))=0,"OK",IF(SUMPRODUCT(MAX((Documentos!$A$2:$A$601=$A85)*(Documentos!$B$2:$B$601=E$4)*Documentos!$J$2:$J$601))&lt;TODAY(),"CAD",IF(SUMPRODUCT(MAX((Documentos!$A$2:$A$601=$A85)*(Documentos!$B$2:$B$601=E$4)*Documentos!$J$2:$J$601))-TODAY()&lt;=Configuración!$B$2,(SUMPRODUCT(MAX((Documentos!$A$2:$A$601=$A85)*(Documentos!$B$2:$B$601=E$4)*Documentos!$J$2:$J$601))-TODAY())&amp;" d","OK")))))</f>
        <v/>
      </c>
      <c r="F85" s="12" t="str">
        <f ca="1">IF(OR($A85="",F$4=""),"",IF(COUNTIFS(Documentos!$A$2:$A$601,$A85,Documentos!$B$2:$B$601,F$4)=0,"—",IF(SUMPRODUCT(MAX((Documentos!$A$2:$A$601=$A85)*(Documentos!$B$2:$B$601=F$4)*Documentos!$J$2:$J$601))=0,"OK",IF(SUMPRODUCT(MAX((Documentos!$A$2:$A$601=$A85)*(Documentos!$B$2:$B$601=F$4)*Documentos!$J$2:$J$601))&lt;TODAY(),"CAD",IF(SUMPRODUCT(MAX((Documentos!$A$2:$A$601=$A85)*(Documentos!$B$2:$B$601=F$4)*Documentos!$J$2:$J$601))-TODAY()&lt;=Configuración!$B$2,(SUMPRODUCT(MAX((Documentos!$A$2:$A$601=$A85)*(Documentos!$B$2:$B$601=F$4)*Documentos!$J$2:$J$601))-TODAY())&amp;" d","OK")))))</f>
        <v/>
      </c>
      <c r="G85" s="12" t="str">
        <f ca="1">IF(OR($A85="",G$4=""),"",IF(COUNTIFS(Documentos!$A$2:$A$601,$A85,Documentos!$B$2:$B$601,G$4)=0,"—",IF(SUMPRODUCT(MAX((Documentos!$A$2:$A$601=$A85)*(Documentos!$B$2:$B$601=G$4)*Documentos!$J$2:$J$601))=0,"OK",IF(SUMPRODUCT(MAX((Documentos!$A$2:$A$601=$A85)*(Documentos!$B$2:$B$601=G$4)*Documentos!$J$2:$J$601))&lt;TODAY(),"CAD",IF(SUMPRODUCT(MAX((Documentos!$A$2:$A$601=$A85)*(Documentos!$B$2:$B$601=G$4)*Documentos!$J$2:$J$601))-TODAY()&lt;=Configuración!$B$2,(SUMPRODUCT(MAX((Documentos!$A$2:$A$601=$A85)*(Documentos!$B$2:$B$601=G$4)*Documentos!$J$2:$J$601))-TODAY())&amp;" d","OK")))))</f>
        <v/>
      </c>
      <c r="H85" s="12" t="str">
        <f ca="1">IF(OR($A85="",H$4=""),"",IF(COUNTIFS(Documentos!$A$2:$A$601,$A85,Documentos!$B$2:$B$601,H$4)=0,"—",IF(SUMPRODUCT(MAX((Documentos!$A$2:$A$601=$A85)*(Documentos!$B$2:$B$601=H$4)*Documentos!$J$2:$J$601))=0,"OK",IF(SUMPRODUCT(MAX((Documentos!$A$2:$A$601=$A85)*(Documentos!$B$2:$B$601=H$4)*Documentos!$J$2:$J$601))&lt;TODAY(),"CAD",IF(SUMPRODUCT(MAX((Documentos!$A$2:$A$601=$A85)*(Documentos!$B$2:$B$601=H$4)*Documentos!$J$2:$J$601))-TODAY()&lt;=Configuración!$B$2,(SUMPRODUCT(MAX((Documentos!$A$2:$A$601=$A85)*(Documentos!$B$2:$B$601=H$4)*Documentos!$J$2:$J$601))-TODAY())&amp;" d","OK")))))</f>
        <v/>
      </c>
      <c r="I85" s="12" t="str">
        <f ca="1">IF(OR($A85="",I$4=""),"",IF(COUNTIFS(Documentos!$A$2:$A$601,$A85,Documentos!$B$2:$B$601,I$4)=0,"—",IF(SUMPRODUCT(MAX((Documentos!$A$2:$A$601=$A85)*(Documentos!$B$2:$B$601=I$4)*Documentos!$J$2:$J$601))=0,"OK",IF(SUMPRODUCT(MAX((Documentos!$A$2:$A$601=$A85)*(Documentos!$B$2:$B$601=I$4)*Documentos!$J$2:$J$601))&lt;TODAY(),"CAD",IF(SUMPRODUCT(MAX((Documentos!$A$2:$A$601=$A85)*(Documentos!$B$2:$B$601=I$4)*Documentos!$J$2:$J$601))-TODAY()&lt;=Configuración!$B$2,(SUMPRODUCT(MAX((Documentos!$A$2:$A$601=$A85)*(Documentos!$B$2:$B$601=I$4)*Documentos!$J$2:$J$601))-TODAY())&amp;" d","OK")))))</f>
        <v/>
      </c>
      <c r="J85" s="12" t="str">
        <f ca="1">IF(OR($A85="",J$4=""),"",IF(COUNTIFS(Documentos!$A$2:$A$601,$A85,Documentos!$B$2:$B$601,J$4)=0,"—",IF(SUMPRODUCT(MAX((Documentos!$A$2:$A$601=$A85)*(Documentos!$B$2:$B$601=J$4)*Documentos!$J$2:$J$601))=0,"OK",IF(SUMPRODUCT(MAX((Documentos!$A$2:$A$601=$A85)*(Documentos!$B$2:$B$601=J$4)*Documentos!$J$2:$J$601))&lt;TODAY(),"CAD",IF(SUMPRODUCT(MAX((Documentos!$A$2:$A$601=$A85)*(Documentos!$B$2:$B$601=J$4)*Documentos!$J$2:$J$601))-TODAY()&lt;=Configuración!$B$2,(SUMPRODUCT(MAX((Documentos!$A$2:$A$601=$A85)*(Documentos!$B$2:$B$601=J$4)*Documentos!$J$2:$J$601))-TODAY())&amp;" d","OK")))))</f>
        <v/>
      </c>
      <c r="K85" s="12" t="str">
        <f ca="1">IF(OR($A85="",K$4=""),"",IF(COUNTIFS(Documentos!$A$2:$A$601,$A85,Documentos!$B$2:$B$601,K$4)=0,"—",IF(SUMPRODUCT(MAX((Documentos!$A$2:$A$601=$A85)*(Documentos!$B$2:$B$601=K$4)*Documentos!$J$2:$J$601))=0,"OK",IF(SUMPRODUCT(MAX((Documentos!$A$2:$A$601=$A85)*(Documentos!$B$2:$B$601=K$4)*Documentos!$J$2:$J$601))&lt;TODAY(),"CAD",IF(SUMPRODUCT(MAX((Documentos!$A$2:$A$601=$A85)*(Documentos!$B$2:$B$601=K$4)*Documentos!$J$2:$J$601))-TODAY()&lt;=Configuración!$B$2,(SUMPRODUCT(MAX((Documentos!$A$2:$A$601=$A85)*(Documentos!$B$2:$B$601=K$4)*Documentos!$J$2:$J$601))-TODAY())&amp;" d","OK")))))</f>
        <v/>
      </c>
    </row>
    <row r="86" spans="1:11" x14ac:dyDescent="0.3">
      <c r="A86" s="11" t="str">
        <f>IF(Trabajadores!A83="","",Trabajadores!A83)</f>
        <v/>
      </c>
      <c r="B86" s="12" t="str">
        <f ca="1">IF(OR($A86="",B$4=""),"",IF(COUNTIFS(Documentos!$A$2:$A$601,$A86,Documentos!$B$2:$B$601,B$4)=0,"—",IF(SUMPRODUCT(MAX((Documentos!$A$2:$A$601=$A86)*(Documentos!$B$2:$B$601=B$4)*Documentos!$J$2:$J$601))=0,"OK",IF(SUMPRODUCT(MAX((Documentos!$A$2:$A$601=$A86)*(Documentos!$B$2:$B$601=B$4)*Documentos!$J$2:$J$601))&lt;TODAY(),"CAD",IF(SUMPRODUCT(MAX((Documentos!$A$2:$A$601=$A86)*(Documentos!$B$2:$B$601=B$4)*Documentos!$J$2:$J$601))-TODAY()&lt;=Configuración!$B$2,(SUMPRODUCT(MAX((Documentos!$A$2:$A$601=$A86)*(Documentos!$B$2:$B$601=B$4)*Documentos!$J$2:$J$601))-TODAY())&amp;" d","OK")))))</f>
        <v/>
      </c>
      <c r="C86" s="12" t="str">
        <f ca="1">IF(OR($A86="",C$4=""),"",IF(COUNTIFS(Documentos!$A$2:$A$601,$A86,Documentos!$B$2:$B$601,C$4)=0,"—",IF(SUMPRODUCT(MAX((Documentos!$A$2:$A$601=$A86)*(Documentos!$B$2:$B$601=C$4)*Documentos!$J$2:$J$601))=0,"OK",IF(SUMPRODUCT(MAX((Documentos!$A$2:$A$601=$A86)*(Documentos!$B$2:$B$601=C$4)*Documentos!$J$2:$J$601))&lt;TODAY(),"CAD",IF(SUMPRODUCT(MAX((Documentos!$A$2:$A$601=$A86)*(Documentos!$B$2:$B$601=C$4)*Documentos!$J$2:$J$601))-TODAY()&lt;=Configuración!$B$2,(SUMPRODUCT(MAX((Documentos!$A$2:$A$601=$A86)*(Documentos!$B$2:$B$601=C$4)*Documentos!$J$2:$J$601))-TODAY())&amp;" d","OK")))))</f>
        <v/>
      </c>
      <c r="D86" s="12" t="str">
        <f ca="1">IF(OR($A86="",D$4=""),"",IF(COUNTIFS(Documentos!$A$2:$A$601,$A86,Documentos!$B$2:$B$601,D$4)=0,"—",IF(SUMPRODUCT(MAX((Documentos!$A$2:$A$601=$A86)*(Documentos!$B$2:$B$601=D$4)*Documentos!$J$2:$J$601))=0,"OK",IF(SUMPRODUCT(MAX((Documentos!$A$2:$A$601=$A86)*(Documentos!$B$2:$B$601=D$4)*Documentos!$J$2:$J$601))&lt;TODAY(),"CAD",IF(SUMPRODUCT(MAX((Documentos!$A$2:$A$601=$A86)*(Documentos!$B$2:$B$601=D$4)*Documentos!$J$2:$J$601))-TODAY()&lt;=Configuración!$B$2,(SUMPRODUCT(MAX((Documentos!$A$2:$A$601=$A86)*(Documentos!$B$2:$B$601=D$4)*Documentos!$J$2:$J$601))-TODAY())&amp;" d","OK")))))</f>
        <v/>
      </c>
      <c r="E86" s="12" t="str">
        <f ca="1">IF(OR($A86="",E$4=""),"",IF(COUNTIFS(Documentos!$A$2:$A$601,$A86,Documentos!$B$2:$B$601,E$4)=0,"—",IF(SUMPRODUCT(MAX((Documentos!$A$2:$A$601=$A86)*(Documentos!$B$2:$B$601=E$4)*Documentos!$J$2:$J$601))=0,"OK",IF(SUMPRODUCT(MAX((Documentos!$A$2:$A$601=$A86)*(Documentos!$B$2:$B$601=E$4)*Documentos!$J$2:$J$601))&lt;TODAY(),"CAD",IF(SUMPRODUCT(MAX((Documentos!$A$2:$A$601=$A86)*(Documentos!$B$2:$B$601=E$4)*Documentos!$J$2:$J$601))-TODAY()&lt;=Configuración!$B$2,(SUMPRODUCT(MAX((Documentos!$A$2:$A$601=$A86)*(Documentos!$B$2:$B$601=E$4)*Documentos!$J$2:$J$601))-TODAY())&amp;" d","OK")))))</f>
        <v/>
      </c>
      <c r="F86" s="12" t="str">
        <f ca="1">IF(OR($A86="",F$4=""),"",IF(COUNTIFS(Documentos!$A$2:$A$601,$A86,Documentos!$B$2:$B$601,F$4)=0,"—",IF(SUMPRODUCT(MAX((Documentos!$A$2:$A$601=$A86)*(Documentos!$B$2:$B$601=F$4)*Documentos!$J$2:$J$601))=0,"OK",IF(SUMPRODUCT(MAX((Documentos!$A$2:$A$601=$A86)*(Documentos!$B$2:$B$601=F$4)*Documentos!$J$2:$J$601))&lt;TODAY(),"CAD",IF(SUMPRODUCT(MAX((Documentos!$A$2:$A$601=$A86)*(Documentos!$B$2:$B$601=F$4)*Documentos!$J$2:$J$601))-TODAY()&lt;=Configuración!$B$2,(SUMPRODUCT(MAX((Documentos!$A$2:$A$601=$A86)*(Documentos!$B$2:$B$601=F$4)*Documentos!$J$2:$J$601))-TODAY())&amp;" d","OK")))))</f>
        <v/>
      </c>
      <c r="G86" s="12" t="str">
        <f ca="1">IF(OR($A86="",G$4=""),"",IF(COUNTIFS(Documentos!$A$2:$A$601,$A86,Documentos!$B$2:$B$601,G$4)=0,"—",IF(SUMPRODUCT(MAX((Documentos!$A$2:$A$601=$A86)*(Documentos!$B$2:$B$601=G$4)*Documentos!$J$2:$J$601))=0,"OK",IF(SUMPRODUCT(MAX((Documentos!$A$2:$A$601=$A86)*(Documentos!$B$2:$B$601=G$4)*Documentos!$J$2:$J$601))&lt;TODAY(),"CAD",IF(SUMPRODUCT(MAX((Documentos!$A$2:$A$601=$A86)*(Documentos!$B$2:$B$601=G$4)*Documentos!$J$2:$J$601))-TODAY()&lt;=Configuración!$B$2,(SUMPRODUCT(MAX((Documentos!$A$2:$A$601=$A86)*(Documentos!$B$2:$B$601=G$4)*Documentos!$J$2:$J$601))-TODAY())&amp;" d","OK")))))</f>
        <v/>
      </c>
      <c r="H86" s="12" t="str">
        <f ca="1">IF(OR($A86="",H$4=""),"",IF(COUNTIFS(Documentos!$A$2:$A$601,$A86,Documentos!$B$2:$B$601,H$4)=0,"—",IF(SUMPRODUCT(MAX((Documentos!$A$2:$A$601=$A86)*(Documentos!$B$2:$B$601=H$4)*Documentos!$J$2:$J$601))=0,"OK",IF(SUMPRODUCT(MAX((Documentos!$A$2:$A$601=$A86)*(Documentos!$B$2:$B$601=H$4)*Documentos!$J$2:$J$601))&lt;TODAY(),"CAD",IF(SUMPRODUCT(MAX((Documentos!$A$2:$A$601=$A86)*(Documentos!$B$2:$B$601=H$4)*Documentos!$J$2:$J$601))-TODAY()&lt;=Configuración!$B$2,(SUMPRODUCT(MAX((Documentos!$A$2:$A$601=$A86)*(Documentos!$B$2:$B$601=H$4)*Documentos!$J$2:$J$601))-TODAY())&amp;" d","OK")))))</f>
        <v/>
      </c>
      <c r="I86" s="12" t="str">
        <f ca="1">IF(OR($A86="",I$4=""),"",IF(COUNTIFS(Documentos!$A$2:$A$601,$A86,Documentos!$B$2:$B$601,I$4)=0,"—",IF(SUMPRODUCT(MAX((Documentos!$A$2:$A$601=$A86)*(Documentos!$B$2:$B$601=I$4)*Documentos!$J$2:$J$601))=0,"OK",IF(SUMPRODUCT(MAX((Documentos!$A$2:$A$601=$A86)*(Documentos!$B$2:$B$601=I$4)*Documentos!$J$2:$J$601))&lt;TODAY(),"CAD",IF(SUMPRODUCT(MAX((Documentos!$A$2:$A$601=$A86)*(Documentos!$B$2:$B$601=I$4)*Documentos!$J$2:$J$601))-TODAY()&lt;=Configuración!$B$2,(SUMPRODUCT(MAX((Documentos!$A$2:$A$601=$A86)*(Documentos!$B$2:$B$601=I$4)*Documentos!$J$2:$J$601))-TODAY())&amp;" d","OK")))))</f>
        <v/>
      </c>
      <c r="J86" s="12" t="str">
        <f ca="1">IF(OR($A86="",J$4=""),"",IF(COUNTIFS(Documentos!$A$2:$A$601,$A86,Documentos!$B$2:$B$601,J$4)=0,"—",IF(SUMPRODUCT(MAX((Documentos!$A$2:$A$601=$A86)*(Documentos!$B$2:$B$601=J$4)*Documentos!$J$2:$J$601))=0,"OK",IF(SUMPRODUCT(MAX((Documentos!$A$2:$A$601=$A86)*(Documentos!$B$2:$B$601=J$4)*Documentos!$J$2:$J$601))&lt;TODAY(),"CAD",IF(SUMPRODUCT(MAX((Documentos!$A$2:$A$601=$A86)*(Documentos!$B$2:$B$601=J$4)*Documentos!$J$2:$J$601))-TODAY()&lt;=Configuración!$B$2,(SUMPRODUCT(MAX((Documentos!$A$2:$A$601=$A86)*(Documentos!$B$2:$B$601=J$4)*Documentos!$J$2:$J$601))-TODAY())&amp;" d","OK")))))</f>
        <v/>
      </c>
      <c r="K86" s="12" t="str">
        <f ca="1">IF(OR($A86="",K$4=""),"",IF(COUNTIFS(Documentos!$A$2:$A$601,$A86,Documentos!$B$2:$B$601,K$4)=0,"—",IF(SUMPRODUCT(MAX((Documentos!$A$2:$A$601=$A86)*(Documentos!$B$2:$B$601=K$4)*Documentos!$J$2:$J$601))=0,"OK",IF(SUMPRODUCT(MAX((Documentos!$A$2:$A$601=$A86)*(Documentos!$B$2:$B$601=K$4)*Documentos!$J$2:$J$601))&lt;TODAY(),"CAD",IF(SUMPRODUCT(MAX((Documentos!$A$2:$A$601=$A86)*(Documentos!$B$2:$B$601=K$4)*Documentos!$J$2:$J$601))-TODAY()&lt;=Configuración!$B$2,(SUMPRODUCT(MAX((Documentos!$A$2:$A$601=$A86)*(Documentos!$B$2:$B$601=K$4)*Documentos!$J$2:$J$601))-TODAY())&amp;" d","OK")))))</f>
        <v/>
      </c>
    </row>
    <row r="87" spans="1:11" x14ac:dyDescent="0.3">
      <c r="A87" s="11" t="str">
        <f>IF(Trabajadores!A84="","",Trabajadores!A84)</f>
        <v/>
      </c>
      <c r="B87" s="12" t="str">
        <f ca="1">IF(OR($A87="",B$4=""),"",IF(COUNTIFS(Documentos!$A$2:$A$601,$A87,Documentos!$B$2:$B$601,B$4)=0,"—",IF(SUMPRODUCT(MAX((Documentos!$A$2:$A$601=$A87)*(Documentos!$B$2:$B$601=B$4)*Documentos!$J$2:$J$601))=0,"OK",IF(SUMPRODUCT(MAX((Documentos!$A$2:$A$601=$A87)*(Documentos!$B$2:$B$601=B$4)*Documentos!$J$2:$J$601))&lt;TODAY(),"CAD",IF(SUMPRODUCT(MAX((Documentos!$A$2:$A$601=$A87)*(Documentos!$B$2:$B$601=B$4)*Documentos!$J$2:$J$601))-TODAY()&lt;=Configuración!$B$2,(SUMPRODUCT(MAX((Documentos!$A$2:$A$601=$A87)*(Documentos!$B$2:$B$601=B$4)*Documentos!$J$2:$J$601))-TODAY())&amp;" d","OK")))))</f>
        <v/>
      </c>
      <c r="C87" s="12" t="str">
        <f ca="1">IF(OR($A87="",C$4=""),"",IF(COUNTIFS(Documentos!$A$2:$A$601,$A87,Documentos!$B$2:$B$601,C$4)=0,"—",IF(SUMPRODUCT(MAX((Documentos!$A$2:$A$601=$A87)*(Documentos!$B$2:$B$601=C$4)*Documentos!$J$2:$J$601))=0,"OK",IF(SUMPRODUCT(MAX((Documentos!$A$2:$A$601=$A87)*(Documentos!$B$2:$B$601=C$4)*Documentos!$J$2:$J$601))&lt;TODAY(),"CAD",IF(SUMPRODUCT(MAX((Documentos!$A$2:$A$601=$A87)*(Documentos!$B$2:$B$601=C$4)*Documentos!$J$2:$J$601))-TODAY()&lt;=Configuración!$B$2,(SUMPRODUCT(MAX((Documentos!$A$2:$A$601=$A87)*(Documentos!$B$2:$B$601=C$4)*Documentos!$J$2:$J$601))-TODAY())&amp;" d","OK")))))</f>
        <v/>
      </c>
      <c r="D87" s="12" t="str">
        <f ca="1">IF(OR($A87="",D$4=""),"",IF(COUNTIFS(Documentos!$A$2:$A$601,$A87,Documentos!$B$2:$B$601,D$4)=0,"—",IF(SUMPRODUCT(MAX((Documentos!$A$2:$A$601=$A87)*(Documentos!$B$2:$B$601=D$4)*Documentos!$J$2:$J$601))=0,"OK",IF(SUMPRODUCT(MAX((Documentos!$A$2:$A$601=$A87)*(Documentos!$B$2:$B$601=D$4)*Documentos!$J$2:$J$601))&lt;TODAY(),"CAD",IF(SUMPRODUCT(MAX((Documentos!$A$2:$A$601=$A87)*(Documentos!$B$2:$B$601=D$4)*Documentos!$J$2:$J$601))-TODAY()&lt;=Configuración!$B$2,(SUMPRODUCT(MAX((Documentos!$A$2:$A$601=$A87)*(Documentos!$B$2:$B$601=D$4)*Documentos!$J$2:$J$601))-TODAY())&amp;" d","OK")))))</f>
        <v/>
      </c>
      <c r="E87" s="12" t="str">
        <f ca="1">IF(OR($A87="",E$4=""),"",IF(COUNTIFS(Documentos!$A$2:$A$601,$A87,Documentos!$B$2:$B$601,E$4)=0,"—",IF(SUMPRODUCT(MAX((Documentos!$A$2:$A$601=$A87)*(Documentos!$B$2:$B$601=E$4)*Documentos!$J$2:$J$601))=0,"OK",IF(SUMPRODUCT(MAX((Documentos!$A$2:$A$601=$A87)*(Documentos!$B$2:$B$601=E$4)*Documentos!$J$2:$J$601))&lt;TODAY(),"CAD",IF(SUMPRODUCT(MAX((Documentos!$A$2:$A$601=$A87)*(Documentos!$B$2:$B$601=E$4)*Documentos!$J$2:$J$601))-TODAY()&lt;=Configuración!$B$2,(SUMPRODUCT(MAX((Documentos!$A$2:$A$601=$A87)*(Documentos!$B$2:$B$601=E$4)*Documentos!$J$2:$J$601))-TODAY())&amp;" d","OK")))))</f>
        <v/>
      </c>
      <c r="F87" s="12" t="str">
        <f ca="1">IF(OR($A87="",F$4=""),"",IF(COUNTIFS(Documentos!$A$2:$A$601,$A87,Documentos!$B$2:$B$601,F$4)=0,"—",IF(SUMPRODUCT(MAX((Documentos!$A$2:$A$601=$A87)*(Documentos!$B$2:$B$601=F$4)*Documentos!$J$2:$J$601))=0,"OK",IF(SUMPRODUCT(MAX((Documentos!$A$2:$A$601=$A87)*(Documentos!$B$2:$B$601=F$4)*Documentos!$J$2:$J$601))&lt;TODAY(),"CAD",IF(SUMPRODUCT(MAX((Documentos!$A$2:$A$601=$A87)*(Documentos!$B$2:$B$601=F$4)*Documentos!$J$2:$J$601))-TODAY()&lt;=Configuración!$B$2,(SUMPRODUCT(MAX((Documentos!$A$2:$A$601=$A87)*(Documentos!$B$2:$B$601=F$4)*Documentos!$J$2:$J$601))-TODAY())&amp;" d","OK")))))</f>
        <v/>
      </c>
      <c r="G87" s="12" t="str">
        <f ca="1">IF(OR($A87="",G$4=""),"",IF(COUNTIFS(Documentos!$A$2:$A$601,$A87,Documentos!$B$2:$B$601,G$4)=0,"—",IF(SUMPRODUCT(MAX((Documentos!$A$2:$A$601=$A87)*(Documentos!$B$2:$B$601=G$4)*Documentos!$J$2:$J$601))=0,"OK",IF(SUMPRODUCT(MAX((Documentos!$A$2:$A$601=$A87)*(Documentos!$B$2:$B$601=G$4)*Documentos!$J$2:$J$601))&lt;TODAY(),"CAD",IF(SUMPRODUCT(MAX((Documentos!$A$2:$A$601=$A87)*(Documentos!$B$2:$B$601=G$4)*Documentos!$J$2:$J$601))-TODAY()&lt;=Configuración!$B$2,(SUMPRODUCT(MAX((Documentos!$A$2:$A$601=$A87)*(Documentos!$B$2:$B$601=G$4)*Documentos!$J$2:$J$601))-TODAY())&amp;" d","OK")))))</f>
        <v/>
      </c>
      <c r="H87" s="12" t="str">
        <f ca="1">IF(OR($A87="",H$4=""),"",IF(COUNTIFS(Documentos!$A$2:$A$601,$A87,Documentos!$B$2:$B$601,H$4)=0,"—",IF(SUMPRODUCT(MAX((Documentos!$A$2:$A$601=$A87)*(Documentos!$B$2:$B$601=H$4)*Documentos!$J$2:$J$601))=0,"OK",IF(SUMPRODUCT(MAX((Documentos!$A$2:$A$601=$A87)*(Documentos!$B$2:$B$601=H$4)*Documentos!$J$2:$J$601))&lt;TODAY(),"CAD",IF(SUMPRODUCT(MAX((Documentos!$A$2:$A$601=$A87)*(Documentos!$B$2:$B$601=H$4)*Documentos!$J$2:$J$601))-TODAY()&lt;=Configuración!$B$2,(SUMPRODUCT(MAX((Documentos!$A$2:$A$601=$A87)*(Documentos!$B$2:$B$601=H$4)*Documentos!$J$2:$J$601))-TODAY())&amp;" d","OK")))))</f>
        <v/>
      </c>
      <c r="I87" s="12" t="str">
        <f ca="1">IF(OR($A87="",I$4=""),"",IF(COUNTIFS(Documentos!$A$2:$A$601,$A87,Documentos!$B$2:$B$601,I$4)=0,"—",IF(SUMPRODUCT(MAX((Documentos!$A$2:$A$601=$A87)*(Documentos!$B$2:$B$601=I$4)*Documentos!$J$2:$J$601))=0,"OK",IF(SUMPRODUCT(MAX((Documentos!$A$2:$A$601=$A87)*(Documentos!$B$2:$B$601=I$4)*Documentos!$J$2:$J$601))&lt;TODAY(),"CAD",IF(SUMPRODUCT(MAX((Documentos!$A$2:$A$601=$A87)*(Documentos!$B$2:$B$601=I$4)*Documentos!$J$2:$J$601))-TODAY()&lt;=Configuración!$B$2,(SUMPRODUCT(MAX((Documentos!$A$2:$A$601=$A87)*(Documentos!$B$2:$B$601=I$4)*Documentos!$J$2:$J$601))-TODAY())&amp;" d","OK")))))</f>
        <v/>
      </c>
      <c r="J87" s="12" t="str">
        <f ca="1">IF(OR($A87="",J$4=""),"",IF(COUNTIFS(Documentos!$A$2:$A$601,$A87,Documentos!$B$2:$B$601,J$4)=0,"—",IF(SUMPRODUCT(MAX((Documentos!$A$2:$A$601=$A87)*(Documentos!$B$2:$B$601=J$4)*Documentos!$J$2:$J$601))=0,"OK",IF(SUMPRODUCT(MAX((Documentos!$A$2:$A$601=$A87)*(Documentos!$B$2:$B$601=J$4)*Documentos!$J$2:$J$601))&lt;TODAY(),"CAD",IF(SUMPRODUCT(MAX((Documentos!$A$2:$A$601=$A87)*(Documentos!$B$2:$B$601=J$4)*Documentos!$J$2:$J$601))-TODAY()&lt;=Configuración!$B$2,(SUMPRODUCT(MAX((Documentos!$A$2:$A$601=$A87)*(Documentos!$B$2:$B$601=J$4)*Documentos!$J$2:$J$601))-TODAY())&amp;" d","OK")))))</f>
        <v/>
      </c>
      <c r="K87" s="12" t="str">
        <f ca="1">IF(OR($A87="",K$4=""),"",IF(COUNTIFS(Documentos!$A$2:$A$601,$A87,Documentos!$B$2:$B$601,K$4)=0,"—",IF(SUMPRODUCT(MAX((Documentos!$A$2:$A$601=$A87)*(Documentos!$B$2:$B$601=K$4)*Documentos!$J$2:$J$601))=0,"OK",IF(SUMPRODUCT(MAX((Documentos!$A$2:$A$601=$A87)*(Documentos!$B$2:$B$601=K$4)*Documentos!$J$2:$J$601))&lt;TODAY(),"CAD",IF(SUMPRODUCT(MAX((Documentos!$A$2:$A$601=$A87)*(Documentos!$B$2:$B$601=K$4)*Documentos!$J$2:$J$601))-TODAY()&lt;=Configuración!$B$2,(SUMPRODUCT(MAX((Documentos!$A$2:$A$601=$A87)*(Documentos!$B$2:$B$601=K$4)*Documentos!$J$2:$J$601))-TODAY())&amp;" d","OK")))))</f>
        <v/>
      </c>
    </row>
    <row r="88" spans="1:11" x14ac:dyDescent="0.3">
      <c r="A88" s="11" t="str">
        <f>IF(Trabajadores!A85="","",Trabajadores!A85)</f>
        <v/>
      </c>
      <c r="B88" s="12" t="str">
        <f ca="1">IF(OR($A88="",B$4=""),"",IF(COUNTIFS(Documentos!$A$2:$A$601,$A88,Documentos!$B$2:$B$601,B$4)=0,"—",IF(SUMPRODUCT(MAX((Documentos!$A$2:$A$601=$A88)*(Documentos!$B$2:$B$601=B$4)*Documentos!$J$2:$J$601))=0,"OK",IF(SUMPRODUCT(MAX((Documentos!$A$2:$A$601=$A88)*(Documentos!$B$2:$B$601=B$4)*Documentos!$J$2:$J$601))&lt;TODAY(),"CAD",IF(SUMPRODUCT(MAX((Documentos!$A$2:$A$601=$A88)*(Documentos!$B$2:$B$601=B$4)*Documentos!$J$2:$J$601))-TODAY()&lt;=Configuración!$B$2,(SUMPRODUCT(MAX((Documentos!$A$2:$A$601=$A88)*(Documentos!$B$2:$B$601=B$4)*Documentos!$J$2:$J$601))-TODAY())&amp;" d","OK")))))</f>
        <v/>
      </c>
      <c r="C88" s="12" t="str">
        <f ca="1">IF(OR($A88="",C$4=""),"",IF(COUNTIFS(Documentos!$A$2:$A$601,$A88,Documentos!$B$2:$B$601,C$4)=0,"—",IF(SUMPRODUCT(MAX((Documentos!$A$2:$A$601=$A88)*(Documentos!$B$2:$B$601=C$4)*Documentos!$J$2:$J$601))=0,"OK",IF(SUMPRODUCT(MAX((Documentos!$A$2:$A$601=$A88)*(Documentos!$B$2:$B$601=C$4)*Documentos!$J$2:$J$601))&lt;TODAY(),"CAD",IF(SUMPRODUCT(MAX((Documentos!$A$2:$A$601=$A88)*(Documentos!$B$2:$B$601=C$4)*Documentos!$J$2:$J$601))-TODAY()&lt;=Configuración!$B$2,(SUMPRODUCT(MAX((Documentos!$A$2:$A$601=$A88)*(Documentos!$B$2:$B$601=C$4)*Documentos!$J$2:$J$601))-TODAY())&amp;" d","OK")))))</f>
        <v/>
      </c>
      <c r="D88" s="12" t="str">
        <f ca="1">IF(OR($A88="",D$4=""),"",IF(COUNTIFS(Documentos!$A$2:$A$601,$A88,Documentos!$B$2:$B$601,D$4)=0,"—",IF(SUMPRODUCT(MAX((Documentos!$A$2:$A$601=$A88)*(Documentos!$B$2:$B$601=D$4)*Documentos!$J$2:$J$601))=0,"OK",IF(SUMPRODUCT(MAX((Documentos!$A$2:$A$601=$A88)*(Documentos!$B$2:$B$601=D$4)*Documentos!$J$2:$J$601))&lt;TODAY(),"CAD",IF(SUMPRODUCT(MAX((Documentos!$A$2:$A$601=$A88)*(Documentos!$B$2:$B$601=D$4)*Documentos!$J$2:$J$601))-TODAY()&lt;=Configuración!$B$2,(SUMPRODUCT(MAX((Documentos!$A$2:$A$601=$A88)*(Documentos!$B$2:$B$601=D$4)*Documentos!$J$2:$J$601))-TODAY())&amp;" d","OK")))))</f>
        <v/>
      </c>
      <c r="E88" s="12" t="str">
        <f ca="1">IF(OR($A88="",E$4=""),"",IF(COUNTIFS(Documentos!$A$2:$A$601,$A88,Documentos!$B$2:$B$601,E$4)=0,"—",IF(SUMPRODUCT(MAX((Documentos!$A$2:$A$601=$A88)*(Documentos!$B$2:$B$601=E$4)*Documentos!$J$2:$J$601))=0,"OK",IF(SUMPRODUCT(MAX((Documentos!$A$2:$A$601=$A88)*(Documentos!$B$2:$B$601=E$4)*Documentos!$J$2:$J$601))&lt;TODAY(),"CAD",IF(SUMPRODUCT(MAX((Documentos!$A$2:$A$601=$A88)*(Documentos!$B$2:$B$601=E$4)*Documentos!$J$2:$J$601))-TODAY()&lt;=Configuración!$B$2,(SUMPRODUCT(MAX((Documentos!$A$2:$A$601=$A88)*(Documentos!$B$2:$B$601=E$4)*Documentos!$J$2:$J$601))-TODAY())&amp;" d","OK")))))</f>
        <v/>
      </c>
      <c r="F88" s="12" t="str">
        <f ca="1">IF(OR($A88="",F$4=""),"",IF(COUNTIFS(Documentos!$A$2:$A$601,$A88,Documentos!$B$2:$B$601,F$4)=0,"—",IF(SUMPRODUCT(MAX((Documentos!$A$2:$A$601=$A88)*(Documentos!$B$2:$B$601=F$4)*Documentos!$J$2:$J$601))=0,"OK",IF(SUMPRODUCT(MAX((Documentos!$A$2:$A$601=$A88)*(Documentos!$B$2:$B$601=F$4)*Documentos!$J$2:$J$601))&lt;TODAY(),"CAD",IF(SUMPRODUCT(MAX((Documentos!$A$2:$A$601=$A88)*(Documentos!$B$2:$B$601=F$4)*Documentos!$J$2:$J$601))-TODAY()&lt;=Configuración!$B$2,(SUMPRODUCT(MAX((Documentos!$A$2:$A$601=$A88)*(Documentos!$B$2:$B$601=F$4)*Documentos!$J$2:$J$601))-TODAY())&amp;" d","OK")))))</f>
        <v/>
      </c>
      <c r="G88" s="12" t="str">
        <f ca="1">IF(OR($A88="",G$4=""),"",IF(COUNTIFS(Documentos!$A$2:$A$601,$A88,Documentos!$B$2:$B$601,G$4)=0,"—",IF(SUMPRODUCT(MAX((Documentos!$A$2:$A$601=$A88)*(Documentos!$B$2:$B$601=G$4)*Documentos!$J$2:$J$601))=0,"OK",IF(SUMPRODUCT(MAX((Documentos!$A$2:$A$601=$A88)*(Documentos!$B$2:$B$601=G$4)*Documentos!$J$2:$J$601))&lt;TODAY(),"CAD",IF(SUMPRODUCT(MAX((Documentos!$A$2:$A$601=$A88)*(Documentos!$B$2:$B$601=G$4)*Documentos!$J$2:$J$601))-TODAY()&lt;=Configuración!$B$2,(SUMPRODUCT(MAX((Documentos!$A$2:$A$601=$A88)*(Documentos!$B$2:$B$601=G$4)*Documentos!$J$2:$J$601))-TODAY())&amp;" d","OK")))))</f>
        <v/>
      </c>
      <c r="H88" s="12" t="str">
        <f ca="1">IF(OR($A88="",H$4=""),"",IF(COUNTIFS(Documentos!$A$2:$A$601,$A88,Documentos!$B$2:$B$601,H$4)=0,"—",IF(SUMPRODUCT(MAX((Documentos!$A$2:$A$601=$A88)*(Documentos!$B$2:$B$601=H$4)*Documentos!$J$2:$J$601))=0,"OK",IF(SUMPRODUCT(MAX((Documentos!$A$2:$A$601=$A88)*(Documentos!$B$2:$B$601=H$4)*Documentos!$J$2:$J$601))&lt;TODAY(),"CAD",IF(SUMPRODUCT(MAX((Documentos!$A$2:$A$601=$A88)*(Documentos!$B$2:$B$601=H$4)*Documentos!$J$2:$J$601))-TODAY()&lt;=Configuración!$B$2,(SUMPRODUCT(MAX((Documentos!$A$2:$A$601=$A88)*(Documentos!$B$2:$B$601=H$4)*Documentos!$J$2:$J$601))-TODAY())&amp;" d","OK")))))</f>
        <v/>
      </c>
      <c r="I88" s="12" t="str">
        <f ca="1">IF(OR($A88="",I$4=""),"",IF(COUNTIFS(Documentos!$A$2:$A$601,$A88,Documentos!$B$2:$B$601,I$4)=0,"—",IF(SUMPRODUCT(MAX((Documentos!$A$2:$A$601=$A88)*(Documentos!$B$2:$B$601=I$4)*Documentos!$J$2:$J$601))=0,"OK",IF(SUMPRODUCT(MAX((Documentos!$A$2:$A$601=$A88)*(Documentos!$B$2:$B$601=I$4)*Documentos!$J$2:$J$601))&lt;TODAY(),"CAD",IF(SUMPRODUCT(MAX((Documentos!$A$2:$A$601=$A88)*(Documentos!$B$2:$B$601=I$4)*Documentos!$J$2:$J$601))-TODAY()&lt;=Configuración!$B$2,(SUMPRODUCT(MAX((Documentos!$A$2:$A$601=$A88)*(Documentos!$B$2:$B$601=I$4)*Documentos!$J$2:$J$601))-TODAY())&amp;" d","OK")))))</f>
        <v/>
      </c>
      <c r="J88" s="12" t="str">
        <f ca="1">IF(OR($A88="",J$4=""),"",IF(COUNTIFS(Documentos!$A$2:$A$601,$A88,Documentos!$B$2:$B$601,J$4)=0,"—",IF(SUMPRODUCT(MAX((Documentos!$A$2:$A$601=$A88)*(Documentos!$B$2:$B$601=J$4)*Documentos!$J$2:$J$601))=0,"OK",IF(SUMPRODUCT(MAX((Documentos!$A$2:$A$601=$A88)*(Documentos!$B$2:$B$601=J$4)*Documentos!$J$2:$J$601))&lt;TODAY(),"CAD",IF(SUMPRODUCT(MAX((Documentos!$A$2:$A$601=$A88)*(Documentos!$B$2:$B$601=J$4)*Documentos!$J$2:$J$601))-TODAY()&lt;=Configuración!$B$2,(SUMPRODUCT(MAX((Documentos!$A$2:$A$601=$A88)*(Documentos!$B$2:$B$601=J$4)*Documentos!$J$2:$J$601))-TODAY())&amp;" d","OK")))))</f>
        <v/>
      </c>
      <c r="K88" s="12" t="str">
        <f ca="1">IF(OR($A88="",K$4=""),"",IF(COUNTIFS(Documentos!$A$2:$A$601,$A88,Documentos!$B$2:$B$601,K$4)=0,"—",IF(SUMPRODUCT(MAX((Documentos!$A$2:$A$601=$A88)*(Documentos!$B$2:$B$601=K$4)*Documentos!$J$2:$J$601))=0,"OK",IF(SUMPRODUCT(MAX((Documentos!$A$2:$A$601=$A88)*(Documentos!$B$2:$B$601=K$4)*Documentos!$J$2:$J$601))&lt;TODAY(),"CAD",IF(SUMPRODUCT(MAX((Documentos!$A$2:$A$601=$A88)*(Documentos!$B$2:$B$601=K$4)*Documentos!$J$2:$J$601))-TODAY()&lt;=Configuración!$B$2,(SUMPRODUCT(MAX((Documentos!$A$2:$A$601=$A88)*(Documentos!$B$2:$B$601=K$4)*Documentos!$J$2:$J$601))-TODAY())&amp;" d","OK")))))</f>
        <v/>
      </c>
    </row>
    <row r="89" spans="1:11" x14ac:dyDescent="0.3">
      <c r="A89" s="11" t="str">
        <f>IF(Trabajadores!A86="","",Trabajadores!A86)</f>
        <v/>
      </c>
      <c r="B89" s="12" t="str">
        <f ca="1">IF(OR($A89="",B$4=""),"",IF(COUNTIFS(Documentos!$A$2:$A$601,$A89,Documentos!$B$2:$B$601,B$4)=0,"—",IF(SUMPRODUCT(MAX((Documentos!$A$2:$A$601=$A89)*(Documentos!$B$2:$B$601=B$4)*Documentos!$J$2:$J$601))=0,"OK",IF(SUMPRODUCT(MAX((Documentos!$A$2:$A$601=$A89)*(Documentos!$B$2:$B$601=B$4)*Documentos!$J$2:$J$601))&lt;TODAY(),"CAD",IF(SUMPRODUCT(MAX((Documentos!$A$2:$A$601=$A89)*(Documentos!$B$2:$B$601=B$4)*Documentos!$J$2:$J$601))-TODAY()&lt;=Configuración!$B$2,(SUMPRODUCT(MAX((Documentos!$A$2:$A$601=$A89)*(Documentos!$B$2:$B$601=B$4)*Documentos!$J$2:$J$601))-TODAY())&amp;" d","OK")))))</f>
        <v/>
      </c>
      <c r="C89" s="12" t="str">
        <f ca="1">IF(OR($A89="",C$4=""),"",IF(COUNTIFS(Documentos!$A$2:$A$601,$A89,Documentos!$B$2:$B$601,C$4)=0,"—",IF(SUMPRODUCT(MAX((Documentos!$A$2:$A$601=$A89)*(Documentos!$B$2:$B$601=C$4)*Documentos!$J$2:$J$601))=0,"OK",IF(SUMPRODUCT(MAX((Documentos!$A$2:$A$601=$A89)*(Documentos!$B$2:$B$601=C$4)*Documentos!$J$2:$J$601))&lt;TODAY(),"CAD",IF(SUMPRODUCT(MAX((Documentos!$A$2:$A$601=$A89)*(Documentos!$B$2:$B$601=C$4)*Documentos!$J$2:$J$601))-TODAY()&lt;=Configuración!$B$2,(SUMPRODUCT(MAX((Documentos!$A$2:$A$601=$A89)*(Documentos!$B$2:$B$601=C$4)*Documentos!$J$2:$J$601))-TODAY())&amp;" d","OK")))))</f>
        <v/>
      </c>
      <c r="D89" s="12" t="str">
        <f ca="1">IF(OR($A89="",D$4=""),"",IF(COUNTIFS(Documentos!$A$2:$A$601,$A89,Documentos!$B$2:$B$601,D$4)=0,"—",IF(SUMPRODUCT(MAX((Documentos!$A$2:$A$601=$A89)*(Documentos!$B$2:$B$601=D$4)*Documentos!$J$2:$J$601))=0,"OK",IF(SUMPRODUCT(MAX((Documentos!$A$2:$A$601=$A89)*(Documentos!$B$2:$B$601=D$4)*Documentos!$J$2:$J$601))&lt;TODAY(),"CAD",IF(SUMPRODUCT(MAX((Documentos!$A$2:$A$601=$A89)*(Documentos!$B$2:$B$601=D$4)*Documentos!$J$2:$J$601))-TODAY()&lt;=Configuración!$B$2,(SUMPRODUCT(MAX((Documentos!$A$2:$A$601=$A89)*(Documentos!$B$2:$B$601=D$4)*Documentos!$J$2:$J$601))-TODAY())&amp;" d","OK")))))</f>
        <v/>
      </c>
      <c r="E89" s="12" t="str">
        <f ca="1">IF(OR($A89="",E$4=""),"",IF(COUNTIFS(Documentos!$A$2:$A$601,$A89,Documentos!$B$2:$B$601,E$4)=0,"—",IF(SUMPRODUCT(MAX((Documentos!$A$2:$A$601=$A89)*(Documentos!$B$2:$B$601=E$4)*Documentos!$J$2:$J$601))=0,"OK",IF(SUMPRODUCT(MAX((Documentos!$A$2:$A$601=$A89)*(Documentos!$B$2:$B$601=E$4)*Documentos!$J$2:$J$601))&lt;TODAY(),"CAD",IF(SUMPRODUCT(MAX((Documentos!$A$2:$A$601=$A89)*(Documentos!$B$2:$B$601=E$4)*Documentos!$J$2:$J$601))-TODAY()&lt;=Configuración!$B$2,(SUMPRODUCT(MAX((Documentos!$A$2:$A$601=$A89)*(Documentos!$B$2:$B$601=E$4)*Documentos!$J$2:$J$601))-TODAY())&amp;" d","OK")))))</f>
        <v/>
      </c>
      <c r="F89" s="12" t="str">
        <f ca="1">IF(OR($A89="",F$4=""),"",IF(COUNTIFS(Documentos!$A$2:$A$601,$A89,Documentos!$B$2:$B$601,F$4)=0,"—",IF(SUMPRODUCT(MAX((Documentos!$A$2:$A$601=$A89)*(Documentos!$B$2:$B$601=F$4)*Documentos!$J$2:$J$601))=0,"OK",IF(SUMPRODUCT(MAX((Documentos!$A$2:$A$601=$A89)*(Documentos!$B$2:$B$601=F$4)*Documentos!$J$2:$J$601))&lt;TODAY(),"CAD",IF(SUMPRODUCT(MAX((Documentos!$A$2:$A$601=$A89)*(Documentos!$B$2:$B$601=F$4)*Documentos!$J$2:$J$601))-TODAY()&lt;=Configuración!$B$2,(SUMPRODUCT(MAX((Documentos!$A$2:$A$601=$A89)*(Documentos!$B$2:$B$601=F$4)*Documentos!$J$2:$J$601))-TODAY())&amp;" d","OK")))))</f>
        <v/>
      </c>
      <c r="G89" s="12" t="str">
        <f ca="1">IF(OR($A89="",G$4=""),"",IF(COUNTIFS(Documentos!$A$2:$A$601,$A89,Documentos!$B$2:$B$601,G$4)=0,"—",IF(SUMPRODUCT(MAX((Documentos!$A$2:$A$601=$A89)*(Documentos!$B$2:$B$601=G$4)*Documentos!$J$2:$J$601))=0,"OK",IF(SUMPRODUCT(MAX((Documentos!$A$2:$A$601=$A89)*(Documentos!$B$2:$B$601=G$4)*Documentos!$J$2:$J$601))&lt;TODAY(),"CAD",IF(SUMPRODUCT(MAX((Documentos!$A$2:$A$601=$A89)*(Documentos!$B$2:$B$601=G$4)*Documentos!$J$2:$J$601))-TODAY()&lt;=Configuración!$B$2,(SUMPRODUCT(MAX((Documentos!$A$2:$A$601=$A89)*(Documentos!$B$2:$B$601=G$4)*Documentos!$J$2:$J$601))-TODAY())&amp;" d","OK")))))</f>
        <v/>
      </c>
      <c r="H89" s="12" t="str">
        <f ca="1">IF(OR($A89="",H$4=""),"",IF(COUNTIFS(Documentos!$A$2:$A$601,$A89,Documentos!$B$2:$B$601,H$4)=0,"—",IF(SUMPRODUCT(MAX((Documentos!$A$2:$A$601=$A89)*(Documentos!$B$2:$B$601=H$4)*Documentos!$J$2:$J$601))=0,"OK",IF(SUMPRODUCT(MAX((Documentos!$A$2:$A$601=$A89)*(Documentos!$B$2:$B$601=H$4)*Documentos!$J$2:$J$601))&lt;TODAY(),"CAD",IF(SUMPRODUCT(MAX((Documentos!$A$2:$A$601=$A89)*(Documentos!$B$2:$B$601=H$4)*Documentos!$J$2:$J$601))-TODAY()&lt;=Configuración!$B$2,(SUMPRODUCT(MAX((Documentos!$A$2:$A$601=$A89)*(Documentos!$B$2:$B$601=H$4)*Documentos!$J$2:$J$601))-TODAY())&amp;" d","OK")))))</f>
        <v/>
      </c>
      <c r="I89" s="12" t="str">
        <f ca="1">IF(OR($A89="",I$4=""),"",IF(COUNTIFS(Documentos!$A$2:$A$601,$A89,Documentos!$B$2:$B$601,I$4)=0,"—",IF(SUMPRODUCT(MAX((Documentos!$A$2:$A$601=$A89)*(Documentos!$B$2:$B$601=I$4)*Documentos!$J$2:$J$601))=0,"OK",IF(SUMPRODUCT(MAX((Documentos!$A$2:$A$601=$A89)*(Documentos!$B$2:$B$601=I$4)*Documentos!$J$2:$J$601))&lt;TODAY(),"CAD",IF(SUMPRODUCT(MAX((Documentos!$A$2:$A$601=$A89)*(Documentos!$B$2:$B$601=I$4)*Documentos!$J$2:$J$601))-TODAY()&lt;=Configuración!$B$2,(SUMPRODUCT(MAX((Documentos!$A$2:$A$601=$A89)*(Documentos!$B$2:$B$601=I$4)*Documentos!$J$2:$J$601))-TODAY())&amp;" d","OK")))))</f>
        <v/>
      </c>
      <c r="J89" s="12" t="str">
        <f ca="1">IF(OR($A89="",J$4=""),"",IF(COUNTIFS(Documentos!$A$2:$A$601,$A89,Documentos!$B$2:$B$601,J$4)=0,"—",IF(SUMPRODUCT(MAX((Documentos!$A$2:$A$601=$A89)*(Documentos!$B$2:$B$601=J$4)*Documentos!$J$2:$J$601))=0,"OK",IF(SUMPRODUCT(MAX((Documentos!$A$2:$A$601=$A89)*(Documentos!$B$2:$B$601=J$4)*Documentos!$J$2:$J$601))&lt;TODAY(),"CAD",IF(SUMPRODUCT(MAX((Documentos!$A$2:$A$601=$A89)*(Documentos!$B$2:$B$601=J$4)*Documentos!$J$2:$J$601))-TODAY()&lt;=Configuración!$B$2,(SUMPRODUCT(MAX((Documentos!$A$2:$A$601=$A89)*(Documentos!$B$2:$B$601=J$4)*Documentos!$J$2:$J$601))-TODAY())&amp;" d","OK")))))</f>
        <v/>
      </c>
      <c r="K89" s="12" t="str">
        <f ca="1">IF(OR($A89="",K$4=""),"",IF(COUNTIFS(Documentos!$A$2:$A$601,$A89,Documentos!$B$2:$B$601,K$4)=0,"—",IF(SUMPRODUCT(MAX((Documentos!$A$2:$A$601=$A89)*(Documentos!$B$2:$B$601=K$4)*Documentos!$J$2:$J$601))=0,"OK",IF(SUMPRODUCT(MAX((Documentos!$A$2:$A$601=$A89)*(Documentos!$B$2:$B$601=K$4)*Documentos!$J$2:$J$601))&lt;TODAY(),"CAD",IF(SUMPRODUCT(MAX((Documentos!$A$2:$A$601=$A89)*(Documentos!$B$2:$B$601=K$4)*Documentos!$J$2:$J$601))-TODAY()&lt;=Configuración!$B$2,(SUMPRODUCT(MAX((Documentos!$A$2:$A$601=$A89)*(Documentos!$B$2:$B$601=K$4)*Documentos!$J$2:$J$601))-TODAY())&amp;" d","OK")))))</f>
        <v/>
      </c>
    </row>
    <row r="90" spans="1:11" x14ac:dyDescent="0.3">
      <c r="A90" s="11" t="str">
        <f>IF(Trabajadores!A87="","",Trabajadores!A87)</f>
        <v/>
      </c>
      <c r="B90" s="12" t="str">
        <f ca="1">IF(OR($A90="",B$4=""),"",IF(COUNTIFS(Documentos!$A$2:$A$601,$A90,Documentos!$B$2:$B$601,B$4)=0,"—",IF(SUMPRODUCT(MAX((Documentos!$A$2:$A$601=$A90)*(Documentos!$B$2:$B$601=B$4)*Documentos!$J$2:$J$601))=0,"OK",IF(SUMPRODUCT(MAX((Documentos!$A$2:$A$601=$A90)*(Documentos!$B$2:$B$601=B$4)*Documentos!$J$2:$J$601))&lt;TODAY(),"CAD",IF(SUMPRODUCT(MAX((Documentos!$A$2:$A$601=$A90)*(Documentos!$B$2:$B$601=B$4)*Documentos!$J$2:$J$601))-TODAY()&lt;=Configuración!$B$2,(SUMPRODUCT(MAX((Documentos!$A$2:$A$601=$A90)*(Documentos!$B$2:$B$601=B$4)*Documentos!$J$2:$J$601))-TODAY())&amp;" d","OK")))))</f>
        <v/>
      </c>
      <c r="C90" s="12" t="str">
        <f ca="1">IF(OR($A90="",C$4=""),"",IF(COUNTIFS(Documentos!$A$2:$A$601,$A90,Documentos!$B$2:$B$601,C$4)=0,"—",IF(SUMPRODUCT(MAX((Documentos!$A$2:$A$601=$A90)*(Documentos!$B$2:$B$601=C$4)*Documentos!$J$2:$J$601))=0,"OK",IF(SUMPRODUCT(MAX((Documentos!$A$2:$A$601=$A90)*(Documentos!$B$2:$B$601=C$4)*Documentos!$J$2:$J$601))&lt;TODAY(),"CAD",IF(SUMPRODUCT(MAX((Documentos!$A$2:$A$601=$A90)*(Documentos!$B$2:$B$601=C$4)*Documentos!$J$2:$J$601))-TODAY()&lt;=Configuración!$B$2,(SUMPRODUCT(MAX((Documentos!$A$2:$A$601=$A90)*(Documentos!$B$2:$B$601=C$4)*Documentos!$J$2:$J$601))-TODAY())&amp;" d","OK")))))</f>
        <v/>
      </c>
      <c r="D90" s="12" t="str">
        <f ca="1">IF(OR($A90="",D$4=""),"",IF(COUNTIFS(Documentos!$A$2:$A$601,$A90,Documentos!$B$2:$B$601,D$4)=0,"—",IF(SUMPRODUCT(MAX((Documentos!$A$2:$A$601=$A90)*(Documentos!$B$2:$B$601=D$4)*Documentos!$J$2:$J$601))=0,"OK",IF(SUMPRODUCT(MAX((Documentos!$A$2:$A$601=$A90)*(Documentos!$B$2:$B$601=D$4)*Documentos!$J$2:$J$601))&lt;TODAY(),"CAD",IF(SUMPRODUCT(MAX((Documentos!$A$2:$A$601=$A90)*(Documentos!$B$2:$B$601=D$4)*Documentos!$J$2:$J$601))-TODAY()&lt;=Configuración!$B$2,(SUMPRODUCT(MAX((Documentos!$A$2:$A$601=$A90)*(Documentos!$B$2:$B$601=D$4)*Documentos!$J$2:$J$601))-TODAY())&amp;" d","OK")))))</f>
        <v/>
      </c>
      <c r="E90" s="12" t="str">
        <f ca="1">IF(OR($A90="",E$4=""),"",IF(COUNTIFS(Documentos!$A$2:$A$601,$A90,Documentos!$B$2:$B$601,E$4)=0,"—",IF(SUMPRODUCT(MAX((Documentos!$A$2:$A$601=$A90)*(Documentos!$B$2:$B$601=E$4)*Documentos!$J$2:$J$601))=0,"OK",IF(SUMPRODUCT(MAX((Documentos!$A$2:$A$601=$A90)*(Documentos!$B$2:$B$601=E$4)*Documentos!$J$2:$J$601))&lt;TODAY(),"CAD",IF(SUMPRODUCT(MAX((Documentos!$A$2:$A$601=$A90)*(Documentos!$B$2:$B$601=E$4)*Documentos!$J$2:$J$601))-TODAY()&lt;=Configuración!$B$2,(SUMPRODUCT(MAX((Documentos!$A$2:$A$601=$A90)*(Documentos!$B$2:$B$601=E$4)*Documentos!$J$2:$J$601))-TODAY())&amp;" d","OK")))))</f>
        <v/>
      </c>
      <c r="F90" s="12" t="str">
        <f ca="1">IF(OR($A90="",F$4=""),"",IF(COUNTIFS(Documentos!$A$2:$A$601,$A90,Documentos!$B$2:$B$601,F$4)=0,"—",IF(SUMPRODUCT(MAX((Documentos!$A$2:$A$601=$A90)*(Documentos!$B$2:$B$601=F$4)*Documentos!$J$2:$J$601))=0,"OK",IF(SUMPRODUCT(MAX((Documentos!$A$2:$A$601=$A90)*(Documentos!$B$2:$B$601=F$4)*Documentos!$J$2:$J$601))&lt;TODAY(),"CAD",IF(SUMPRODUCT(MAX((Documentos!$A$2:$A$601=$A90)*(Documentos!$B$2:$B$601=F$4)*Documentos!$J$2:$J$601))-TODAY()&lt;=Configuración!$B$2,(SUMPRODUCT(MAX((Documentos!$A$2:$A$601=$A90)*(Documentos!$B$2:$B$601=F$4)*Documentos!$J$2:$J$601))-TODAY())&amp;" d","OK")))))</f>
        <v/>
      </c>
      <c r="G90" s="12" t="str">
        <f ca="1">IF(OR($A90="",G$4=""),"",IF(COUNTIFS(Documentos!$A$2:$A$601,$A90,Documentos!$B$2:$B$601,G$4)=0,"—",IF(SUMPRODUCT(MAX((Documentos!$A$2:$A$601=$A90)*(Documentos!$B$2:$B$601=G$4)*Documentos!$J$2:$J$601))=0,"OK",IF(SUMPRODUCT(MAX((Documentos!$A$2:$A$601=$A90)*(Documentos!$B$2:$B$601=G$4)*Documentos!$J$2:$J$601))&lt;TODAY(),"CAD",IF(SUMPRODUCT(MAX((Documentos!$A$2:$A$601=$A90)*(Documentos!$B$2:$B$601=G$4)*Documentos!$J$2:$J$601))-TODAY()&lt;=Configuración!$B$2,(SUMPRODUCT(MAX((Documentos!$A$2:$A$601=$A90)*(Documentos!$B$2:$B$601=G$4)*Documentos!$J$2:$J$601))-TODAY())&amp;" d","OK")))))</f>
        <v/>
      </c>
      <c r="H90" s="12" t="str">
        <f ca="1">IF(OR($A90="",H$4=""),"",IF(COUNTIFS(Documentos!$A$2:$A$601,$A90,Documentos!$B$2:$B$601,H$4)=0,"—",IF(SUMPRODUCT(MAX((Documentos!$A$2:$A$601=$A90)*(Documentos!$B$2:$B$601=H$4)*Documentos!$J$2:$J$601))=0,"OK",IF(SUMPRODUCT(MAX((Documentos!$A$2:$A$601=$A90)*(Documentos!$B$2:$B$601=H$4)*Documentos!$J$2:$J$601))&lt;TODAY(),"CAD",IF(SUMPRODUCT(MAX((Documentos!$A$2:$A$601=$A90)*(Documentos!$B$2:$B$601=H$4)*Documentos!$J$2:$J$601))-TODAY()&lt;=Configuración!$B$2,(SUMPRODUCT(MAX((Documentos!$A$2:$A$601=$A90)*(Documentos!$B$2:$B$601=H$4)*Documentos!$J$2:$J$601))-TODAY())&amp;" d","OK")))))</f>
        <v/>
      </c>
      <c r="I90" s="12" t="str">
        <f ca="1">IF(OR($A90="",I$4=""),"",IF(COUNTIFS(Documentos!$A$2:$A$601,$A90,Documentos!$B$2:$B$601,I$4)=0,"—",IF(SUMPRODUCT(MAX((Documentos!$A$2:$A$601=$A90)*(Documentos!$B$2:$B$601=I$4)*Documentos!$J$2:$J$601))=0,"OK",IF(SUMPRODUCT(MAX((Documentos!$A$2:$A$601=$A90)*(Documentos!$B$2:$B$601=I$4)*Documentos!$J$2:$J$601))&lt;TODAY(),"CAD",IF(SUMPRODUCT(MAX((Documentos!$A$2:$A$601=$A90)*(Documentos!$B$2:$B$601=I$4)*Documentos!$J$2:$J$601))-TODAY()&lt;=Configuración!$B$2,(SUMPRODUCT(MAX((Documentos!$A$2:$A$601=$A90)*(Documentos!$B$2:$B$601=I$4)*Documentos!$J$2:$J$601))-TODAY())&amp;" d","OK")))))</f>
        <v/>
      </c>
      <c r="J90" s="12" t="str">
        <f ca="1">IF(OR($A90="",J$4=""),"",IF(COUNTIFS(Documentos!$A$2:$A$601,$A90,Documentos!$B$2:$B$601,J$4)=0,"—",IF(SUMPRODUCT(MAX((Documentos!$A$2:$A$601=$A90)*(Documentos!$B$2:$B$601=J$4)*Documentos!$J$2:$J$601))=0,"OK",IF(SUMPRODUCT(MAX((Documentos!$A$2:$A$601=$A90)*(Documentos!$B$2:$B$601=J$4)*Documentos!$J$2:$J$601))&lt;TODAY(),"CAD",IF(SUMPRODUCT(MAX((Documentos!$A$2:$A$601=$A90)*(Documentos!$B$2:$B$601=J$4)*Documentos!$J$2:$J$601))-TODAY()&lt;=Configuración!$B$2,(SUMPRODUCT(MAX((Documentos!$A$2:$A$601=$A90)*(Documentos!$B$2:$B$601=J$4)*Documentos!$J$2:$J$601))-TODAY())&amp;" d","OK")))))</f>
        <v/>
      </c>
      <c r="K90" s="12" t="str">
        <f ca="1">IF(OR($A90="",K$4=""),"",IF(COUNTIFS(Documentos!$A$2:$A$601,$A90,Documentos!$B$2:$B$601,K$4)=0,"—",IF(SUMPRODUCT(MAX((Documentos!$A$2:$A$601=$A90)*(Documentos!$B$2:$B$601=K$4)*Documentos!$J$2:$J$601))=0,"OK",IF(SUMPRODUCT(MAX((Documentos!$A$2:$A$601=$A90)*(Documentos!$B$2:$B$601=K$4)*Documentos!$J$2:$J$601))&lt;TODAY(),"CAD",IF(SUMPRODUCT(MAX((Documentos!$A$2:$A$601=$A90)*(Documentos!$B$2:$B$601=K$4)*Documentos!$J$2:$J$601))-TODAY()&lt;=Configuración!$B$2,(SUMPRODUCT(MAX((Documentos!$A$2:$A$601=$A90)*(Documentos!$B$2:$B$601=K$4)*Documentos!$J$2:$J$601))-TODAY())&amp;" d","OK")))))</f>
        <v/>
      </c>
    </row>
    <row r="91" spans="1:11" x14ac:dyDescent="0.3">
      <c r="A91" s="11" t="str">
        <f>IF(Trabajadores!A88="","",Trabajadores!A88)</f>
        <v/>
      </c>
      <c r="B91" s="12" t="str">
        <f ca="1">IF(OR($A91="",B$4=""),"",IF(COUNTIFS(Documentos!$A$2:$A$601,$A91,Documentos!$B$2:$B$601,B$4)=0,"—",IF(SUMPRODUCT(MAX((Documentos!$A$2:$A$601=$A91)*(Documentos!$B$2:$B$601=B$4)*Documentos!$J$2:$J$601))=0,"OK",IF(SUMPRODUCT(MAX((Documentos!$A$2:$A$601=$A91)*(Documentos!$B$2:$B$601=B$4)*Documentos!$J$2:$J$601))&lt;TODAY(),"CAD",IF(SUMPRODUCT(MAX((Documentos!$A$2:$A$601=$A91)*(Documentos!$B$2:$B$601=B$4)*Documentos!$J$2:$J$601))-TODAY()&lt;=Configuración!$B$2,(SUMPRODUCT(MAX((Documentos!$A$2:$A$601=$A91)*(Documentos!$B$2:$B$601=B$4)*Documentos!$J$2:$J$601))-TODAY())&amp;" d","OK")))))</f>
        <v/>
      </c>
      <c r="C91" s="12" t="str">
        <f ca="1">IF(OR($A91="",C$4=""),"",IF(COUNTIFS(Documentos!$A$2:$A$601,$A91,Documentos!$B$2:$B$601,C$4)=0,"—",IF(SUMPRODUCT(MAX((Documentos!$A$2:$A$601=$A91)*(Documentos!$B$2:$B$601=C$4)*Documentos!$J$2:$J$601))=0,"OK",IF(SUMPRODUCT(MAX((Documentos!$A$2:$A$601=$A91)*(Documentos!$B$2:$B$601=C$4)*Documentos!$J$2:$J$601))&lt;TODAY(),"CAD",IF(SUMPRODUCT(MAX((Documentos!$A$2:$A$601=$A91)*(Documentos!$B$2:$B$601=C$4)*Documentos!$J$2:$J$601))-TODAY()&lt;=Configuración!$B$2,(SUMPRODUCT(MAX((Documentos!$A$2:$A$601=$A91)*(Documentos!$B$2:$B$601=C$4)*Documentos!$J$2:$J$601))-TODAY())&amp;" d","OK")))))</f>
        <v/>
      </c>
      <c r="D91" s="12" t="str">
        <f ca="1">IF(OR($A91="",D$4=""),"",IF(COUNTIFS(Documentos!$A$2:$A$601,$A91,Documentos!$B$2:$B$601,D$4)=0,"—",IF(SUMPRODUCT(MAX((Documentos!$A$2:$A$601=$A91)*(Documentos!$B$2:$B$601=D$4)*Documentos!$J$2:$J$601))=0,"OK",IF(SUMPRODUCT(MAX((Documentos!$A$2:$A$601=$A91)*(Documentos!$B$2:$B$601=D$4)*Documentos!$J$2:$J$601))&lt;TODAY(),"CAD",IF(SUMPRODUCT(MAX((Documentos!$A$2:$A$601=$A91)*(Documentos!$B$2:$B$601=D$4)*Documentos!$J$2:$J$601))-TODAY()&lt;=Configuración!$B$2,(SUMPRODUCT(MAX((Documentos!$A$2:$A$601=$A91)*(Documentos!$B$2:$B$601=D$4)*Documentos!$J$2:$J$601))-TODAY())&amp;" d","OK")))))</f>
        <v/>
      </c>
      <c r="E91" s="12" t="str">
        <f ca="1">IF(OR($A91="",E$4=""),"",IF(COUNTIFS(Documentos!$A$2:$A$601,$A91,Documentos!$B$2:$B$601,E$4)=0,"—",IF(SUMPRODUCT(MAX((Documentos!$A$2:$A$601=$A91)*(Documentos!$B$2:$B$601=E$4)*Documentos!$J$2:$J$601))=0,"OK",IF(SUMPRODUCT(MAX((Documentos!$A$2:$A$601=$A91)*(Documentos!$B$2:$B$601=E$4)*Documentos!$J$2:$J$601))&lt;TODAY(),"CAD",IF(SUMPRODUCT(MAX((Documentos!$A$2:$A$601=$A91)*(Documentos!$B$2:$B$601=E$4)*Documentos!$J$2:$J$601))-TODAY()&lt;=Configuración!$B$2,(SUMPRODUCT(MAX((Documentos!$A$2:$A$601=$A91)*(Documentos!$B$2:$B$601=E$4)*Documentos!$J$2:$J$601))-TODAY())&amp;" d","OK")))))</f>
        <v/>
      </c>
      <c r="F91" s="12" t="str">
        <f ca="1">IF(OR($A91="",F$4=""),"",IF(COUNTIFS(Documentos!$A$2:$A$601,$A91,Documentos!$B$2:$B$601,F$4)=0,"—",IF(SUMPRODUCT(MAX((Documentos!$A$2:$A$601=$A91)*(Documentos!$B$2:$B$601=F$4)*Documentos!$J$2:$J$601))=0,"OK",IF(SUMPRODUCT(MAX((Documentos!$A$2:$A$601=$A91)*(Documentos!$B$2:$B$601=F$4)*Documentos!$J$2:$J$601))&lt;TODAY(),"CAD",IF(SUMPRODUCT(MAX((Documentos!$A$2:$A$601=$A91)*(Documentos!$B$2:$B$601=F$4)*Documentos!$J$2:$J$601))-TODAY()&lt;=Configuración!$B$2,(SUMPRODUCT(MAX((Documentos!$A$2:$A$601=$A91)*(Documentos!$B$2:$B$601=F$4)*Documentos!$J$2:$J$601))-TODAY())&amp;" d","OK")))))</f>
        <v/>
      </c>
      <c r="G91" s="12" t="str">
        <f ca="1">IF(OR($A91="",G$4=""),"",IF(COUNTIFS(Documentos!$A$2:$A$601,$A91,Documentos!$B$2:$B$601,G$4)=0,"—",IF(SUMPRODUCT(MAX((Documentos!$A$2:$A$601=$A91)*(Documentos!$B$2:$B$601=G$4)*Documentos!$J$2:$J$601))=0,"OK",IF(SUMPRODUCT(MAX((Documentos!$A$2:$A$601=$A91)*(Documentos!$B$2:$B$601=G$4)*Documentos!$J$2:$J$601))&lt;TODAY(),"CAD",IF(SUMPRODUCT(MAX((Documentos!$A$2:$A$601=$A91)*(Documentos!$B$2:$B$601=G$4)*Documentos!$J$2:$J$601))-TODAY()&lt;=Configuración!$B$2,(SUMPRODUCT(MAX((Documentos!$A$2:$A$601=$A91)*(Documentos!$B$2:$B$601=G$4)*Documentos!$J$2:$J$601))-TODAY())&amp;" d","OK")))))</f>
        <v/>
      </c>
      <c r="H91" s="12" t="str">
        <f ca="1">IF(OR($A91="",H$4=""),"",IF(COUNTIFS(Documentos!$A$2:$A$601,$A91,Documentos!$B$2:$B$601,H$4)=0,"—",IF(SUMPRODUCT(MAX((Documentos!$A$2:$A$601=$A91)*(Documentos!$B$2:$B$601=H$4)*Documentos!$J$2:$J$601))=0,"OK",IF(SUMPRODUCT(MAX((Documentos!$A$2:$A$601=$A91)*(Documentos!$B$2:$B$601=H$4)*Documentos!$J$2:$J$601))&lt;TODAY(),"CAD",IF(SUMPRODUCT(MAX((Documentos!$A$2:$A$601=$A91)*(Documentos!$B$2:$B$601=H$4)*Documentos!$J$2:$J$601))-TODAY()&lt;=Configuración!$B$2,(SUMPRODUCT(MAX((Documentos!$A$2:$A$601=$A91)*(Documentos!$B$2:$B$601=H$4)*Documentos!$J$2:$J$601))-TODAY())&amp;" d","OK")))))</f>
        <v/>
      </c>
      <c r="I91" s="12" t="str">
        <f ca="1">IF(OR($A91="",I$4=""),"",IF(COUNTIFS(Documentos!$A$2:$A$601,$A91,Documentos!$B$2:$B$601,I$4)=0,"—",IF(SUMPRODUCT(MAX((Documentos!$A$2:$A$601=$A91)*(Documentos!$B$2:$B$601=I$4)*Documentos!$J$2:$J$601))=0,"OK",IF(SUMPRODUCT(MAX((Documentos!$A$2:$A$601=$A91)*(Documentos!$B$2:$B$601=I$4)*Documentos!$J$2:$J$601))&lt;TODAY(),"CAD",IF(SUMPRODUCT(MAX((Documentos!$A$2:$A$601=$A91)*(Documentos!$B$2:$B$601=I$4)*Documentos!$J$2:$J$601))-TODAY()&lt;=Configuración!$B$2,(SUMPRODUCT(MAX((Documentos!$A$2:$A$601=$A91)*(Documentos!$B$2:$B$601=I$4)*Documentos!$J$2:$J$601))-TODAY())&amp;" d","OK")))))</f>
        <v/>
      </c>
      <c r="J91" s="12" t="str">
        <f ca="1">IF(OR($A91="",J$4=""),"",IF(COUNTIFS(Documentos!$A$2:$A$601,$A91,Documentos!$B$2:$B$601,J$4)=0,"—",IF(SUMPRODUCT(MAX((Documentos!$A$2:$A$601=$A91)*(Documentos!$B$2:$B$601=J$4)*Documentos!$J$2:$J$601))=0,"OK",IF(SUMPRODUCT(MAX((Documentos!$A$2:$A$601=$A91)*(Documentos!$B$2:$B$601=J$4)*Documentos!$J$2:$J$601))&lt;TODAY(),"CAD",IF(SUMPRODUCT(MAX((Documentos!$A$2:$A$601=$A91)*(Documentos!$B$2:$B$601=J$4)*Documentos!$J$2:$J$601))-TODAY()&lt;=Configuración!$B$2,(SUMPRODUCT(MAX((Documentos!$A$2:$A$601=$A91)*(Documentos!$B$2:$B$601=J$4)*Documentos!$J$2:$J$601))-TODAY())&amp;" d","OK")))))</f>
        <v/>
      </c>
      <c r="K91" s="12" t="str">
        <f ca="1">IF(OR($A91="",K$4=""),"",IF(COUNTIFS(Documentos!$A$2:$A$601,$A91,Documentos!$B$2:$B$601,K$4)=0,"—",IF(SUMPRODUCT(MAX((Documentos!$A$2:$A$601=$A91)*(Documentos!$B$2:$B$601=K$4)*Documentos!$J$2:$J$601))=0,"OK",IF(SUMPRODUCT(MAX((Documentos!$A$2:$A$601=$A91)*(Documentos!$B$2:$B$601=K$4)*Documentos!$J$2:$J$601))&lt;TODAY(),"CAD",IF(SUMPRODUCT(MAX((Documentos!$A$2:$A$601=$A91)*(Documentos!$B$2:$B$601=K$4)*Documentos!$J$2:$J$601))-TODAY()&lt;=Configuración!$B$2,(SUMPRODUCT(MAX((Documentos!$A$2:$A$601=$A91)*(Documentos!$B$2:$B$601=K$4)*Documentos!$J$2:$J$601))-TODAY())&amp;" d","OK")))))</f>
        <v/>
      </c>
    </row>
    <row r="92" spans="1:11" x14ac:dyDescent="0.3">
      <c r="A92" s="11" t="str">
        <f>IF(Trabajadores!A89="","",Trabajadores!A89)</f>
        <v/>
      </c>
      <c r="B92" s="12" t="str">
        <f ca="1">IF(OR($A92="",B$4=""),"",IF(COUNTIFS(Documentos!$A$2:$A$601,$A92,Documentos!$B$2:$B$601,B$4)=0,"—",IF(SUMPRODUCT(MAX((Documentos!$A$2:$A$601=$A92)*(Documentos!$B$2:$B$601=B$4)*Documentos!$J$2:$J$601))=0,"OK",IF(SUMPRODUCT(MAX((Documentos!$A$2:$A$601=$A92)*(Documentos!$B$2:$B$601=B$4)*Documentos!$J$2:$J$601))&lt;TODAY(),"CAD",IF(SUMPRODUCT(MAX((Documentos!$A$2:$A$601=$A92)*(Documentos!$B$2:$B$601=B$4)*Documentos!$J$2:$J$601))-TODAY()&lt;=Configuración!$B$2,(SUMPRODUCT(MAX((Documentos!$A$2:$A$601=$A92)*(Documentos!$B$2:$B$601=B$4)*Documentos!$J$2:$J$601))-TODAY())&amp;" d","OK")))))</f>
        <v/>
      </c>
      <c r="C92" s="12" t="str">
        <f ca="1">IF(OR($A92="",C$4=""),"",IF(COUNTIFS(Documentos!$A$2:$A$601,$A92,Documentos!$B$2:$B$601,C$4)=0,"—",IF(SUMPRODUCT(MAX((Documentos!$A$2:$A$601=$A92)*(Documentos!$B$2:$B$601=C$4)*Documentos!$J$2:$J$601))=0,"OK",IF(SUMPRODUCT(MAX((Documentos!$A$2:$A$601=$A92)*(Documentos!$B$2:$B$601=C$4)*Documentos!$J$2:$J$601))&lt;TODAY(),"CAD",IF(SUMPRODUCT(MAX((Documentos!$A$2:$A$601=$A92)*(Documentos!$B$2:$B$601=C$4)*Documentos!$J$2:$J$601))-TODAY()&lt;=Configuración!$B$2,(SUMPRODUCT(MAX((Documentos!$A$2:$A$601=$A92)*(Documentos!$B$2:$B$601=C$4)*Documentos!$J$2:$J$601))-TODAY())&amp;" d","OK")))))</f>
        <v/>
      </c>
      <c r="D92" s="12" t="str">
        <f ca="1">IF(OR($A92="",D$4=""),"",IF(COUNTIFS(Documentos!$A$2:$A$601,$A92,Documentos!$B$2:$B$601,D$4)=0,"—",IF(SUMPRODUCT(MAX((Documentos!$A$2:$A$601=$A92)*(Documentos!$B$2:$B$601=D$4)*Documentos!$J$2:$J$601))=0,"OK",IF(SUMPRODUCT(MAX((Documentos!$A$2:$A$601=$A92)*(Documentos!$B$2:$B$601=D$4)*Documentos!$J$2:$J$601))&lt;TODAY(),"CAD",IF(SUMPRODUCT(MAX((Documentos!$A$2:$A$601=$A92)*(Documentos!$B$2:$B$601=D$4)*Documentos!$J$2:$J$601))-TODAY()&lt;=Configuración!$B$2,(SUMPRODUCT(MAX((Documentos!$A$2:$A$601=$A92)*(Documentos!$B$2:$B$601=D$4)*Documentos!$J$2:$J$601))-TODAY())&amp;" d","OK")))))</f>
        <v/>
      </c>
      <c r="E92" s="12" t="str">
        <f ca="1">IF(OR($A92="",E$4=""),"",IF(COUNTIFS(Documentos!$A$2:$A$601,$A92,Documentos!$B$2:$B$601,E$4)=0,"—",IF(SUMPRODUCT(MAX((Documentos!$A$2:$A$601=$A92)*(Documentos!$B$2:$B$601=E$4)*Documentos!$J$2:$J$601))=0,"OK",IF(SUMPRODUCT(MAX((Documentos!$A$2:$A$601=$A92)*(Documentos!$B$2:$B$601=E$4)*Documentos!$J$2:$J$601))&lt;TODAY(),"CAD",IF(SUMPRODUCT(MAX((Documentos!$A$2:$A$601=$A92)*(Documentos!$B$2:$B$601=E$4)*Documentos!$J$2:$J$601))-TODAY()&lt;=Configuración!$B$2,(SUMPRODUCT(MAX((Documentos!$A$2:$A$601=$A92)*(Documentos!$B$2:$B$601=E$4)*Documentos!$J$2:$J$601))-TODAY())&amp;" d","OK")))))</f>
        <v/>
      </c>
      <c r="F92" s="12" t="str">
        <f ca="1">IF(OR($A92="",F$4=""),"",IF(COUNTIFS(Documentos!$A$2:$A$601,$A92,Documentos!$B$2:$B$601,F$4)=0,"—",IF(SUMPRODUCT(MAX((Documentos!$A$2:$A$601=$A92)*(Documentos!$B$2:$B$601=F$4)*Documentos!$J$2:$J$601))=0,"OK",IF(SUMPRODUCT(MAX((Documentos!$A$2:$A$601=$A92)*(Documentos!$B$2:$B$601=F$4)*Documentos!$J$2:$J$601))&lt;TODAY(),"CAD",IF(SUMPRODUCT(MAX((Documentos!$A$2:$A$601=$A92)*(Documentos!$B$2:$B$601=F$4)*Documentos!$J$2:$J$601))-TODAY()&lt;=Configuración!$B$2,(SUMPRODUCT(MAX((Documentos!$A$2:$A$601=$A92)*(Documentos!$B$2:$B$601=F$4)*Documentos!$J$2:$J$601))-TODAY())&amp;" d","OK")))))</f>
        <v/>
      </c>
      <c r="G92" s="12" t="str">
        <f ca="1">IF(OR($A92="",G$4=""),"",IF(COUNTIFS(Documentos!$A$2:$A$601,$A92,Documentos!$B$2:$B$601,G$4)=0,"—",IF(SUMPRODUCT(MAX((Documentos!$A$2:$A$601=$A92)*(Documentos!$B$2:$B$601=G$4)*Documentos!$J$2:$J$601))=0,"OK",IF(SUMPRODUCT(MAX((Documentos!$A$2:$A$601=$A92)*(Documentos!$B$2:$B$601=G$4)*Documentos!$J$2:$J$601))&lt;TODAY(),"CAD",IF(SUMPRODUCT(MAX((Documentos!$A$2:$A$601=$A92)*(Documentos!$B$2:$B$601=G$4)*Documentos!$J$2:$J$601))-TODAY()&lt;=Configuración!$B$2,(SUMPRODUCT(MAX((Documentos!$A$2:$A$601=$A92)*(Documentos!$B$2:$B$601=G$4)*Documentos!$J$2:$J$601))-TODAY())&amp;" d","OK")))))</f>
        <v/>
      </c>
      <c r="H92" s="12" t="str">
        <f ca="1">IF(OR($A92="",H$4=""),"",IF(COUNTIFS(Documentos!$A$2:$A$601,$A92,Documentos!$B$2:$B$601,H$4)=0,"—",IF(SUMPRODUCT(MAX((Documentos!$A$2:$A$601=$A92)*(Documentos!$B$2:$B$601=H$4)*Documentos!$J$2:$J$601))=0,"OK",IF(SUMPRODUCT(MAX((Documentos!$A$2:$A$601=$A92)*(Documentos!$B$2:$B$601=H$4)*Documentos!$J$2:$J$601))&lt;TODAY(),"CAD",IF(SUMPRODUCT(MAX((Documentos!$A$2:$A$601=$A92)*(Documentos!$B$2:$B$601=H$4)*Documentos!$J$2:$J$601))-TODAY()&lt;=Configuración!$B$2,(SUMPRODUCT(MAX((Documentos!$A$2:$A$601=$A92)*(Documentos!$B$2:$B$601=H$4)*Documentos!$J$2:$J$601))-TODAY())&amp;" d","OK")))))</f>
        <v/>
      </c>
      <c r="I92" s="12" t="str">
        <f ca="1">IF(OR($A92="",I$4=""),"",IF(COUNTIFS(Documentos!$A$2:$A$601,$A92,Documentos!$B$2:$B$601,I$4)=0,"—",IF(SUMPRODUCT(MAX((Documentos!$A$2:$A$601=$A92)*(Documentos!$B$2:$B$601=I$4)*Documentos!$J$2:$J$601))=0,"OK",IF(SUMPRODUCT(MAX((Documentos!$A$2:$A$601=$A92)*(Documentos!$B$2:$B$601=I$4)*Documentos!$J$2:$J$601))&lt;TODAY(),"CAD",IF(SUMPRODUCT(MAX((Documentos!$A$2:$A$601=$A92)*(Documentos!$B$2:$B$601=I$4)*Documentos!$J$2:$J$601))-TODAY()&lt;=Configuración!$B$2,(SUMPRODUCT(MAX((Documentos!$A$2:$A$601=$A92)*(Documentos!$B$2:$B$601=I$4)*Documentos!$J$2:$J$601))-TODAY())&amp;" d","OK")))))</f>
        <v/>
      </c>
      <c r="J92" s="12" t="str">
        <f ca="1">IF(OR($A92="",J$4=""),"",IF(COUNTIFS(Documentos!$A$2:$A$601,$A92,Documentos!$B$2:$B$601,J$4)=0,"—",IF(SUMPRODUCT(MAX((Documentos!$A$2:$A$601=$A92)*(Documentos!$B$2:$B$601=J$4)*Documentos!$J$2:$J$601))=0,"OK",IF(SUMPRODUCT(MAX((Documentos!$A$2:$A$601=$A92)*(Documentos!$B$2:$B$601=J$4)*Documentos!$J$2:$J$601))&lt;TODAY(),"CAD",IF(SUMPRODUCT(MAX((Documentos!$A$2:$A$601=$A92)*(Documentos!$B$2:$B$601=J$4)*Documentos!$J$2:$J$601))-TODAY()&lt;=Configuración!$B$2,(SUMPRODUCT(MAX((Documentos!$A$2:$A$601=$A92)*(Documentos!$B$2:$B$601=J$4)*Documentos!$J$2:$J$601))-TODAY())&amp;" d","OK")))))</f>
        <v/>
      </c>
      <c r="K92" s="12" t="str">
        <f ca="1">IF(OR($A92="",K$4=""),"",IF(COUNTIFS(Documentos!$A$2:$A$601,$A92,Documentos!$B$2:$B$601,K$4)=0,"—",IF(SUMPRODUCT(MAX((Documentos!$A$2:$A$601=$A92)*(Documentos!$B$2:$B$601=K$4)*Documentos!$J$2:$J$601))=0,"OK",IF(SUMPRODUCT(MAX((Documentos!$A$2:$A$601=$A92)*(Documentos!$B$2:$B$601=K$4)*Documentos!$J$2:$J$601))&lt;TODAY(),"CAD",IF(SUMPRODUCT(MAX((Documentos!$A$2:$A$601=$A92)*(Documentos!$B$2:$B$601=K$4)*Documentos!$J$2:$J$601))-TODAY()&lt;=Configuración!$B$2,(SUMPRODUCT(MAX((Documentos!$A$2:$A$601=$A92)*(Documentos!$B$2:$B$601=K$4)*Documentos!$J$2:$J$601))-TODAY())&amp;" d","OK")))))</f>
        <v/>
      </c>
    </row>
    <row r="93" spans="1:11" x14ac:dyDescent="0.3">
      <c r="A93" s="11" t="str">
        <f>IF(Trabajadores!A90="","",Trabajadores!A90)</f>
        <v/>
      </c>
      <c r="B93" s="12" t="str">
        <f ca="1">IF(OR($A93="",B$4=""),"",IF(COUNTIFS(Documentos!$A$2:$A$601,$A93,Documentos!$B$2:$B$601,B$4)=0,"—",IF(SUMPRODUCT(MAX((Documentos!$A$2:$A$601=$A93)*(Documentos!$B$2:$B$601=B$4)*Documentos!$J$2:$J$601))=0,"OK",IF(SUMPRODUCT(MAX((Documentos!$A$2:$A$601=$A93)*(Documentos!$B$2:$B$601=B$4)*Documentos!$J$2:$J$601))&lt;TODAY(),"CAD",IF(SUMPRODUCT(MAX((Documentos!$A$2:$A$601=$A93)*(Documentos!$B$2:$B$601=B$4)*Documentos!$J$2:$J$601))-TODAY()&lt;=Configuración!$B$2,(SUMPRODUCT(MAX((Documentos!$A$2:$A$601=$A93)*(Documentos!$B$2:$B$601=B$4)*Documentos!$J$2:$J$601))-TODAY())&amp;" d","OK")))))</f>
        <v/>
      </c>
      <c r="C93" s="12" t="str">
        <f ca="1">IF(OR($A93="",C$4=""),"",IF(COUNTIFS(Documentos!$A$2:$A$601,$A93,Documentos!$B$2:$B$601,C$4)=0,"—",IF(SUMPRODUCT(MAX((Documentos!$A$2:$A$601=$A93)*(Documentos!$B$2:$B$601=C$4)*Documentos!$J$2:$J$601))=0,"OK",IF(SUMPRODUCT(MAX((Documentos!$A$2:$A$601=$A93)*(Documentos!$B$2:$B$601=C$4)*Documentos!$J$2:$J$601))&lt;TODAY(),"CAD",IF(SUMPRODUCT(MAX((Documentos!$A$2:$A$601=$A93)*(Documentos!$B$2:$B$601=C$4)*Documentos!$J$2:$J$601))-TODAY()&lt;=Configuración!$B$2,(SUMPRODUCT(MAX((Documentos!$A$2:$A$601=$A93)*(Documentos!$B$2:$B$601=C$4)*Documentos!$J$2:$J$601))-TODAY())&amp;" d","OK")))))</f>
        <v/>
      </c>
      <c r="D93" s="12" t="str">
        <f ca="1">IF(OR($A93="",D$4=""),"",IF(COUNTIFS(Documentos!$A$2:$A$601,$A93,Documentos!$B$2:$B$601,D$4)=0,"—",IF(SUMPRODUCT(MAX((Documentos!$A$2:$A$601=$A93)*(Documentos!$B$2:$B$601=D$4)*Documentos!$J$2:$J$601))=0,"OK",IF(SUMPRODUCT(MAX((Documentos!$A$2:$A$601=$A93)*(Documentos!$B$2:$B$601=D$4)*Documentos!$J$2:$J$601))&lt;TODAY(),"CAD",IF(SUMPRODUCT(MAX((Documentos!$A$2:$A$601=$A93)*(Documentos!$B$2:$B$601=D$4)*Documentos!$J$2:$J$601))-TODAY()&lt;=Configuración!$B$2,(SUMPRODUCT(MAX((Documentos!$A$2:$A$601=$A93)*(Documentos!$B$2:$B$601=D$4)*Documentos!$J$2:$J$601))-TODAY())&amp;" d","OK")))))</f>
        <v/>
      </c>
      <c r="E93" s="12" t="str">
        <f ca="1">IF(OR($A93="",E$4=""),"",IF(COUNTIFS(Documentos!$A$2:$A$601,$A93,Documentos!$B$2:$B$601,E$4)=0,"—",IF(SUMPRODUCT(MAX((Documentos!$A$2:$A$601=$A93)*(Documentos!$B$2:$B$601=E$4)*Documentos!$J$2:$J$601))=0,"OK",IF(SUMPRODUCT(MAX((Documentos!$A$2:$A$601=$A93)*(Documentos!$B$2:$B$601=E$4)*Documentos!$J$2:$J$601))&lt;TODAY(),"CAD",IF(SUMPRODUCT(MAX((Documentos!$A$2:$A$601=$A93)*(Documentos!$B$2:$B$601=E$4)*Documentos!$J$2:$J$601))-TODAY()&lt;=Configuración!$B$2,(SUMPRODUCT(MAX((Documentos!$A$2:$A$601=$A93)*(Documentos!$B$2:$B$601=E$4)*Documentos!$J$2:$J$601))-TODAY())&amp;" d","OK")))))</f>
        <v/>
      </c>
      <c r="F93" s="12" t="str">
        <f ca="1">IF(OR($A93="",F$4=""),"",IF(COUNTIFS(Documentos!$A$2:$A$601,$A93,Documentos!$B$2:$B$601,F$4)=0,"—",IF(SUMPRODUCT(MAX((Documentos!$A$2:$A$601=$A93)*(Documentos!$B$2:$B$601=F$4)*Documentos!$J$2:$J$601))=0,"OK",IF(SUMPRODUCT(MAX((Documentos!$A$2:$A$601=$A93)*(Documentos!$B$2:$B$601=F$4)*Documentos!$J$2:$J$601))&lt;TODAY(),"CAD",IF(SUMPRODUCT(MAX((Documentos!$A$2:$A$601=$A93)*(Documentos!$B$2:$B$601=F$4)*Documentos!$J$2:$J$601))-TODAY()&lt;=Configuración!$B$2,(SUMPRODUCT(MAX((Documentos!$A$2:$A$601=$A93)*(Documentos!$B$2:$B$601=F$4)*Documentos!$J$2:$J$601))-TODAY())&amp;" d","OK")))))</f>
        <v/>
      </c>
      <c r="G93" s="12" t="str">
        <f ca="1">IF(OR($A93="",G$4=""),"",IF(COUNTIFS(Documentos!$A$2:$A$601,$A93,Documentos!$B$2:$B$601,G$4)=0,"—",IF(SUMPRODUCT(MAX((Documentos!$A$2:$A$601=$A93)*(Documentos!$B$2:$B$601=G$4)*Documentos!$J$2:$J$601))=0,"OK",IF(SUMPRODUCT(MAX((Documentos!$A$2:$A$601=$A93)*(Documentos!$B$2:$B$601=G$4)*Documentos!$J$2:$J$601))&lt;TODAY(),"CAD",IF(SUMPRODUCT(MAX((Documentos!$A$2:$A$601=$A93)*(Documentos!$B$2:$B$601=G$4)*Documentos!$J$2:$J$601))-TODAY()&lt;=Configuración!$B$2,(SUMPRODUCT(MAX((Documentos!$A$2:$A$601=$A93)*(Documentos!$B$2:$B$601=G$4)*Documentos!$J$2:$J$601))-TODAY())&amp;" d","OK")))))</f>
        <v/>
      </c>
      <c r="H93" s="12" t="str">
        <f ca="1">IF(OR($A93="",H$4=""),"",IF(COUNTIFS(Documentos!$A$2:$A$601,$A93,Documentos!$B$2:$B$601,H$4)=0,"—",IF(SUMPRODUCT(MAX((Documentos!$A$2:$A$601=$A93)*(Documentos!$B$2:$B$601=H$4)*Documentos!$J$2:$J$601))=0,"OK",IF(SUMPRODUCT(MAX((Documentos!$A$2:$A$601=$A93)*(Documentos!$B$2:$B$601=H$4)*Documentos!$J$2:$J$601))&lt;TODAY(),"CAD",IF(SUMPRODUCT(MAX((Documentos!$A$2:$A$601=$A93)*(Documentos!$B$2:$B$601=H$4)*Documentos!$J$2:$J$601))-TODAY()&lt;=Configuración!$B$2,(SUMPRODUCT(MAX((Documentos!$A$2:$A$601=$A93)*(Documentos!$B$2:$B$601=H$4)*Documentos!$J$2:$J$601))-TODAY())&amp;" d","OK")))))</f>
        <v/>
      </c>
      <c r="I93" s="12" t="str">
        <f ca="1">IF(OR($A93="",I$4=""),"",IF(COUNTIFS(Documentos!$A$2:$A$601,$A93,Documentos!$B$2:$B$601,I$4)=0,"—",IF(SUMPRODUCT(MAX((Documentos!$A$2:$A$601=$A93)*(Documentos!$B$2:$B$601=I$4)*Documentos!$J$2:$J$601))=0,"OK",IF(SUMPRODUCT(MAX((Documentos!$A$2:$A$601=$A93)*(Documentos!$B$2:$B$601=I$4)*Documentos!$J$2:$J$601))&lt;TODAY(),"CAD",IF(SUMPRODUCT(MAX((Documentos!$A$2:$A$601=$A93)*(Documentos!$B$2:$B$601=I$4)*Documentos!$J$2:$J$601))-TODAY()&lt;=Configuración!$B$2,(SUMPRODUCT(MAX((Documentos!$A$2:$A$601=$A93)*(Documentos!$B$2:$B$601=I$4)*Documentos!$J$2:$J$601))-TODAY())&amp;" d","OK")))))</f>
        <v/>
      </c>
      <c r="J93" s="12" t="str">
        <f ca="1">IF(OR($A93="",J$4=""),"",IF(COUNTIFS(Documentos!$A$2:$A$601,$A93,Documentos!$B$2:$B$601,J$4)=0,"—",IF(SUMPRODUCT(MAX((Documentos!$A$2:$A$601=$A93)*(Documentos!$B$2:$B$601=J$4)*Documentos!$J$2:$J$601))=0,"OK",IF(SUMPRODUCT(MAX((Documentos!$A$2:$A$601=$A93)*(Documentos!$B$2:$B$601=J$4)*Documentos!$J$2:$J$601))&lt;TODAY(),"CAD",IF(SUMPRODUCT(MAX((Documentos!$A$2:$A$601=$A93)*(Documentos!$B$2:$B$601=J$4)*Documentos!$J$2:$J$601))-TODAY()&lt;=Configuración!$B$2,(SUMPRODUCT(MAX((Documentos!$A$2:$A$601=$A93)*(Documentos!$B$2:$B$601=J$4)*Documentos!$J$2:$J$601))-TODAY())&amp;" d","OK")))))</f>
        <v/>
      </c>
      <c r="K93" s="12" t="str">
        <f ca="1">IF(OR($A93="",K$4=""),"",IF(COUNTIFS(Documentos!$A$2:$A$601,$A93,Documentos!$B$2:$B$601,K$4)=0,"—",IF(SUMPRODUCT(MAX((Documentos!$A$2:$A$601=$A93)*(Documentos!$B$2:$B$601=K$4)*Documentos!$J$2:$J$601))=0,"OK",IF(SUMPRODUCT(MAX((Documentos!$A$2:$A$601=$A93)*(Documentos!$B$2:$B$601=K$4)*Documentos!$J$2:$J$601))&lt;TODAY(),"CAD",IF(SUMPRODUCT(MAX((Documentos!$A$2:$A$601=$A93)*(Documentos!$B$2:$B$601=K$4)*Documentos!$J$2:$J$601))-TODAY()&lt;=Configuración!$B$2,(SUMPRODUCT(MAX((Documentos!$A$2:$A$601=$A93)*(Documentos!$B$2:$B$601=K$4)*Documentos!$J$2:$J$601))-TODAY())&amp;" d","OK")))))</f>
        <v/>
      </c>
    </row>
    <row r="94" spans="1:11" x14ac:dyDescent="0.3">
      <c r="A94" s="11" t="str">
        <f>IF(Trabajadores!A91="","",Trabajadores!A91)</f>
        <v/>
      </c>
      <c r="B94" s="12" t="str">
        <f ca="1">IF(OR($A94="",B$4=""),"",IF(COUNTIFS(Documentos!$A$2:$A$601,$A94,Documentos!$B$2:$B$601,B$4)=0,"—",IF(SUMPRODUCT(MAX((Documentos!$A$2:$A$601=$A94)*(Documentos!$B$2:$B$601=B$4)*Documentos!$J$2:$J$601))=0,"OK",IF(SUMPRODUCT(MAX((Documentos!$A$2:$A$601=$A94)*(Documentos!$B$2:$B$601=B$4)*Documentos!$J$2:$J$601))&lt;TODAY(),"CAD",IF(SUMPRODUCT(MAX((Documentos!$A$2:$A$601=$A94)*(Documentos!$B$2:$B$601=B$4)*Documentos!$J$2:$J$601))-TODAY()&lt;=Configuración!$B$2,(SUMPRODUCT(MAX((Documentos!$A$2:$A$601=$A94)*(Documentos!$B$2:$B$601=B$4)*Documentos!$J$2:$J$601))-TODAY())&amp;" d","OK")))))</f>
        <v/>
      </c>
      <c r="C94" s="12" t="str">
        <f ca="1">IF(OR($A94="",C$4=""),"",IF(COUNTIFS(Documentos!$A$2:$A$601,$A94,Documentos!$B$2:$B$601,C$4)=0,"—",IF(SUMPRODUCT(MAX((Documentos!$A$2:$A$601=$A94)*(Documentos!$B$2:$B$601=C$4)*Documentos!$J$2:$J$601))=0,"OK",IF(SUMPRODUCT(MAX((Documentos!$A$2:$A$601=$A94)*(Documentos!$B$2:$B$601=C$4)*Documentos!$J$2:$J$601))&lt;TODAY(),"CAD",IF(SUMPRODUCT(MAX((Documentos!$A$2:$A$601=$A94)*(Documentos!$B$2:$B$601=C$4)*Documentos!$J$2:$J$601))-TODAY()&lt;=Configuración!$B$2,(SUMPRODUCT(MAX((Documentos!$A$2:$A$601=$A94)*(Documentos!$B$2:$B$601=C$4)*Documentos!$J$2:$J$601))-TODAY())&amp;" d","OK")))))</f>
        <v/>
      </c>
      <c r="D94" s="12" t="str">
        <f ca="1">IF(OR($A94="",D$4=""),"",IF(COUNTIFS(Documentos!$A$2:$A$601,$A94,Documentos!$B$2:$B$601,D$4)=0,"—",IF(SUMPRODUCT(MAX((Documentos!$A$2:$A$601=$A94)*(Documentos!$B$2:$B$601=D$4)*Documentos!$J$2:$J$601))=0,"OK",IF(SUMPRODUCT(MAX((Documentos!$A$2:$A$601=$A94)*(Documentos!$B$2:$B$601=D$4)*Documentos!$J$2:$J$601))&lt;TODAY(),"CAD",IF(SUMPRODUCT(MAX((Documentos!$A$2:$A$601=$A94)*(Documentos!$B$2:$B$601=D$4)*Documentos!$J$2:$J$601))-TODAY()&lt;=Configuración!$B$2,(SUMPRODUCT(MAX((Documentos!$A$2:$A$601=$A94)*(Documentos!$B$2:$B$601=D$4)*Documentos!$J$2:$J$601))-TODAY())&amp;" d","OK")))))</f>
        <v/>
      </c>
      <c r="E94" s="12" t="str">
        <f ca="1">IF(OR($A94="",E$4=""),"",IF(COUNTIFS(Documentos!$A$2:$A$601,$A94,Documentos!$B$2:$B$601,E$4)=0,"—",IF(SUMPRODUCT(MAX((Documentos!$A$2:$A$601=$A94)*(Documentos!$B$2:$B$601=E$4)*Documentos!$J$2:$J$601))=0,"OK",IF(SUMPRODUCT(MAX((Documentos!$A$2:$A$601=$A94)*(Documentos!$B$2:$B$601=E$4)*Documentos!$J$2:$J$601))&lt;TODAY(),"CAD",IF(SUMPRODUCT(MAX((Documentos!$A$2:$A$601=$A94)*(Documentos!$B$2:$B$601=E$4)*Documentos!$J$2:$J$601))-TODAY()&lt;=Configuración!$B$2,(SUMPRODUCT(MAX((Documentos!$A$2:$A$601=$A94)*(Documentos!$B$2:$B$601=E$4)*Documentos!$J$2:$J$601))-TODAY())&amp;" d","OK")))))</f>
        <v/>
      </c>
      <c r="F94" s="12" t="str">
        <f ca="1">IF(OR($A94="",F$4=""),"",IF(COUNTIFS(Documentos!$A$2:$A$601,$A94,Documentos!$B$2:$B$601,F$4)=0,"—",IF(SUMPRODUCT(MAX((Documentos!$A$2:$A$601=$A94)*(Documentos!$B$2:$B$601=F$4)*Documentos!$J$2:$J$601))=0,"OK",IF(SUMPRODUCT(MAX((Documentos!$A$2:$A$601=$A94)*(Documentos!$B$2:$B$601=F$4)*Documentos!$J$2:$J$601))&lt;TODAY(),"CAD",IF(SUMPRODUCT(MAX((Documentos!$A$2:$A$601=$A94)*(Documentos!$B$2:$B$601=F$4)*Documentos!$J$2:$J$601))-TODAY()&lt;=Configuración!$B$2,(SUMPRODUCT(MAX((Documentos!$A$2:$A$601=$A94)*(Documentos!$B$2:$B$601=F$4)*Documentos!$J$2:$J$601))-TODAY())&amp;" d","OK")))))</f>
        <v/>
      </c>
      <c r="G94" s="12" t="str">
        <f ca="1">IF(OR($A94="",G$4=""),"",IF(COUNTIFS(Documentos!$A$2:$A$601,$A94,Documentos!$B$2:$B$601,G$4)=0,"—",IF(SUMPRODUCT(MAX((Documentos!$A$2:$A$601=$A94)*(Documentos!$B$2:$B$601=G$4)*Documentos!$J$2:$J$601))=0,"OK",IF(SUMPRODUCT(MAX((Documentos!$A$2:$A$601=$A94)*(Documentos!$B$2:$B$601=G$4)*Documentos!$J$2:$J$601))&lt;TODAY(),"CAD",IF(SUMPRODUCT(MAX((Documentos!$A$2:$A$601=$A94)*(Documentos!$B$2:$B$601=G$4)*Documentos!$J$2:$J$601))-TODAY()&lt;=Configuración!$B$2,(SUMPRODUCT(MAX((Documentos!$A$2:$A$601=$A94)*(Documentos!$B$2:$B$601=G$4)*Documentos!$J$2:$J$601))-TODAY())&amp;" d","OK")))))</f>
        <v/>
      </c>
      <c r="H94" s="12" t="str">
        <f ca="1">IF(OR($A94="",H$4=""),"",IF(COUNTIFS(Documentos!$A$2:$A$601,$A94,Documentos!$B$2:$B$601,H$4)=0,"—",IF(SUMPRODUCT(MAX((Documentos!$A$2:$A$601=$A94)*(Documentos!$B$2:$B$601=H$4)*Documentos!$J$2:$J$601))=0,"OK",IF(SUMPRODUCT(MAX((Documentos!$A$2:$A$601=$A94)*(Documentos!$B$2:$B$601=H$4)*Documentos!$J$2:$J$601))&lt;TODAY(),"CAD",IF(SUMPRODUCT(MAX((Documentos!$A$2:$A$601=$A94)*(Documentos!$B$2:$B$601=H$4)*Documentos!$J$2:$J$601))-TODAY()&lt;=Configuración!$B$2,(SUMPRODUCT(MAX((Documentos!$A$2:$A$601=$A94)*(Documentos!$B$2:$B$601=H$4)*Documentos!$J$2:$J$601))-TODAY())&amp;" d","OK")))))</f>
        <v/>
      </c>
      <c r="I94" s="12" t="str">
        <f ca="1">IF(OR($A94="",I$4=""),"",IF(COUNTIFS(Documentos!$A$2:$A$601,$A94,Documentos!$B$2:$B$601,I$4)=0,"—",IF(SUMPRODUCT(MAX((Documentos!$A$2:$A$601=$A94)*(Documentos!$B$2:$B$601=I$4)*Documentos!$J$2:$J$601))=0,"OK",IF(SUMPRODUCT(MAX((Documentos!$A$2:$A$601=$A94)*(Documentos!$B$2:$B$601=I$4)*Documentos!$J$2:$J$601))&lt;TODAY(),"CAD",IF(SUMPRODUCT(MAX((Documentos!$A$2:$A$601=$A94)*(Documentos!$B$2:$B$601=I$4)*Documentos!$J$2:$J$601))-TODAY()&lt;=Configuración!$B$2,(SUMPRODUCT(MAX((Documentos!$A$2:$A$601=$A94)*(Documentos!$B$2:$B$601=I$4)*Documentos!$J$2:$J$601))-TODAY())&amp;" d","OK")))))</f>
        <v/>
      </c>
      <c r="J94" s="12" t="str">
        <f ca="1">IF(OR($A94="",J$4=""),"",IF(COUNTIFS(Documentos!$A$2:$A$601,$A94,Documentos!$B$2:$B$601,J$4)=0,"—",IF(SUMPRODUCT(MAX((Documentos!$A$2:$A$601=$A94)*(Documentos!$B$2:$B$601=J$4)*Documentos!$J$2:$J$601))=0,"OK",IF(SUMPRODUCT(MAX((Documentos!$A$2:$A$601=$A94)*(Documentos!$B$2:$B$601=J$4)*Documentos!$J$2:$J$601))&lt;TODAY(),"CAD",IF(SUMPRODUCT(MAX((Documentos!$A$2:$A$601=$A94)*(Documentos!$B$2:$B$601=J$4)*Documentos!$J$2:$J$601))-TODAY()&lt;=Configuración!$B$2,(SUMPRODUCT(MAX((Documentos!$A$2:$A$601=$A94)*(Documentos!$B$2:$B$601=J$4)*Documentos!$J$2:$J$601))-TODAY())&amp;" d","OK")))))</f>
        <v/>
      </c>
      <c r="K94" s="12" t="str">
        <f ca="1">IF(OR($A94="",K$4=""),"",IF(COUNTIFS(Documentos!$A$2:$A$601,$A94,Documentos!$B$2:$B$601,K$4)=0,"—",IF(SUMPRODUCT(MAX((Documentos!$A$2:$A$601=$A94)*(Documentos!$B$2:$B$601=K$4)*Documentos!$J$2:$J$601))=0,"OK",IF(SUMPRODUCT(MAX((Documentos!$A$2:$A$601=$A94)*(Documentos!$B$2:$B$601=K$4)*Documentos!$J$2:$J$601))&lt;TODAY(),"CAD",IF(SUMPRODUCT(MAX((Documentos!$A$2:$A$601=$A94)*(Documentos!$B$2:$B$601=K$4)*Documentos!$J$2:$J$601))-TODAY()&lt;=Configuración!$B$2,(SUMPRODUCT(MAX((Documentos!$A$2:$A$601=$A94)*(Documentos!$B$2:$B$601=K$4)*Documentos!$J$2:$J$601))-TODAY())&amp;" d","OK")))))</f>
        <v/>
      </c>
    </row>
    <row r="95" spans="1:11" x14ac:dyDescent="0.3">
      <c r="A95" s="11" t="str">
        <f>IF(Trabajadores!A92="","",Trabajadores!A92)</f>
        <v/>
      </c>
      <c r="B95" s="12" t="str">
        <f ca="1">IF(OR($A95="",B$4=""),"",IF(COUNTIFS(Documentos!$A$2:$A$601,$A95,Documentos!$B$2:$B$601,B$4)=0,"—",IF(SUMPRODUCT(MAX((Documentos!$A$2:$A$601=$A95)*(Documentos!$B$2:$B$601=B$4)*Documentos!$J$2:$J$601))=0,"OK",IF(SUMPRODUCT(MAX((Documentos!$A$2:$A$601=$A95)*(Documentos!$B$2:$B$601=B$4)*Documentos!$J$2:$J$601))&lt;TODAY(),"CAD",IF(SUMPRODUCT(MAX((Documentos!$A$2:$A$601=$A95)*(Documentos!$B$2:$B$601=B$4)*Documentos!$J$2:$J$601))-TODAY()&lt;=Configuración!$B$2,(SUMPRODUCT(MAX((Documentos!$A$2:$A$601=$A95)*(Documentos!$B$2:$B$601=B$4)*Documentos!$J$2:$J$601))-TODAY())&amp;" d","OK")))))</f>
        <v/>
      </c>
      <c r="C95" s="12" t="str">
        <f ca="1">IF(OR($A95="",C$4=""),"",IF(COUNTIFS(Documentos!$A$2:$A$601,$A95,Documentos!$B$2:$B$601,C$4)=0,"—",IF(SUMPRODUCT(MAX((Documentos!$A$2:$A$601=$A95)*(Documentos!$B$2:$B$601=C$4)*Documentos!$J$2:$J$601))=0,"OK",IF(SUMPRODUCT(MAX((Documentos!$A$2:$A$601=$A95)*(Documentos!$B$2:$B$601=C$4)*Documentos!$J$2:$J$601))&lt;TODAY(),"CAD",IF(SUMPRODUCT(MAX((Documentos!$A$2:$A$601=$A95)*(Documentos!$B$2:$B$601=C$4)*Documentos!$J$2:$J$601))-TODAY()&lt;=Configuración!$B$2,(SUMPRODUCT(MAX((Documentos!$A$2:$A$601=$A95)*(Documentos!$B$2:$B$601=C$4)*Documentos!$J$2:$J$601))-TODAY())&amp;" d","OK")))))</f>
        <v/>
      </c>
      <c r="D95" s="12" t="str">
        <f ca="1">IF(OR($A95="",D$4=""),"",IF(COUNTIFS(Documentos!$A$2:$A$601,$A95,Documentos!$B$2:$B$601,D$4)=0,"—",IF(SUMPRODUCT(MAX((Documentos!$A$2:$A$601=$A95)*(Documentos!$B$2:$B$601=D$4)*Documentos!$J$2:$J$601))=0,"OK",IF(SUMPRODUCT(MAX((Documentos!$A$2:$A$601=$A95)*(Documentos!$B$2:$B$601=D$4)*Documentos!$J$2:$J$601))&lt;TODAY(),"CAD",IF(SUMPRODUCT(MAX((Documentos!$A$2:$A$601=$A95)*(Documentos!$B$2:$B$601=D$4)*Documentos!$J$2:$J$601))-TODAY()&lt;=Configuración!$B$2,(SUMPRODUCT(MAX((Documentos!$A$2:$A$601=$A95)*(Documentos!$B$2:$B$601=D$4)*Documentos!$J$2:$J$601))-TODAY())&amp;" d","OK")))))</f>
        <v/>
      </c>
      <c r="E95" s="12" t="str">
        <f ca="1">IF(OR($A95="",E$4=""),"",IF(COUNTIFS(Documentos!$A$2:$A$601,$A95,Documentos!$B$2:$B$601,E$4)=0,"—",IF(SUMPRODUCT(MAX((Documentos!$A$2:$A$601=$A95)*(Documentos!$B$2:$B$601=E$4)*Documentos!$J$2:$J$601))=0,"OK",IF(SUMPRODUCT(MAX((Documentos!$A$2:$A$601=$A95)*(Documentos!$B$2:$B$601=E$4)*Documentos!$J$2:$J$601))&lt;TODAY(),"CAD",IF(SUMPRODUCT(MAX((Documentos!$A$2:$A$601=$A95)*(Documentos!$B$2:$B$601=E$4)*Documentos!$J$2:$J$601))-TODAY()&lt;=Configuración!$B$2,(SUMPRODUCT(MAX((Documentos!$A$2:$A$601=$A95)*(Documentos!$B$2:$B$601=E$4)*Documentos!$J$2:$J$601))-TODAY())&amp;" d","OK")))))</f>
        <v/>
      </c>
      <c r="F95" s="12" t="str">
        <f ca="1">IF(OR($A95="",F$4=""),"",IF(COUNTIFS(Documentos!$A$2:$A$601,$A95,Documentos!$B$2:$B$601,F$4)=0,"—",IF(SUMPRODUCT(MAX((Documentos!$A$2:$A$601=$A95)*(Documentos!$B$2:$B$601=F$4)*Documentos!$J$2:$J$601))=0,"OK",IF(SUMPRODUCT(MAX((Documentos!$A$2:$A$601=$A95)*(Documentos!$B$2:$B$601=F$4)*Documentos!$J$2:$J$601))&lt;TODAY(),"CAD",IF(SUMPRODUCT(MAX((Documentos!$A$2:$A$601=$A95)*(Documentos!$B$2:$B$601=F$4)*Documentos!$J$2:$J$601))-TODAY()&lt;=Configuración!$B$2,(SUMPRODUCT(MAX((Documentos!$A$2:$A$601=$A95)*(Documentos!$B$2:$B$601=F$4)*Documentos!$J$2:$J$601))-TODAY())&amp;" d","OK")))))</f>
        <v/>
      </c>
      <c r="G95" s="12" t="str">
        <f ca="1">IF(OR($A95="",G$4=""),"",IF(COUNTIFS(Documentos!$A$2:$A$601,$A95,Documentos!$B$2:$B$601,G$4)=0,"—",IF(SUMPRODUCT(MAX((Documentos!$A$2:$A$601=$A95)*(Documentos!$B$2:$B$601=G$4)*Documentos!$J$2:$J$601))=0,"OK",IF(SUMPRODUCT(MAX((Documentos!$A$2:$A$601=$A95)*(Documentos!$B$2:$B$601=G$4)*Documentos!$J$2:$J$601))&lt;TODAY(),"CAD",IF(SUMPRODUCT(MAX((Documentos!$A$2:$A$601=$A95)*(Documentos!$B$2:$B$601=G$4)*Documentos!$J$2:$J$601))-TODAY()&lt;=Configuración!$B$2,(SUMPRODUCT(MAX((Documentos!$A$2:$A$601=$A95)*(Documentos!$B$2:$B$601=G$4)*Documentos!$J$2:$J$601))-TODAY())&amp;" d","OK")))))</f>
        <v/>
      </c>
      <c r="H95" s="12" t="str">
        <f ca="1">IF(OR($A95="",H$4=""),"",IF(COUNTIFS(Documentos!$A$2:$A$601,$A95,Documentos!$B$2:$B$601,H$4)=0,"—",IF(SUMPRODUCT(MAX((Documentos!$A$2:$A$601=$A95)*(Documentos!$B$2:$B$601=H$4)*Documentos!$J$2:$J$601))=0,"OK",IF(SUMPRODUCT(MAX((Documentos!$A$2:$A$601=$A95)*(Documentos!$B$2:$B$601=H$4)*Documentos!$J$2:$J$601))&lt;TODAY(),"CAD",IF(SUMPRODUCT(MAX((Documentos!$A$2:$A$601=$A95)*(Documentos!$B$2:$B$601=H$4)*Documentos!$J$2:$J$601))-TODAY()&lt;=Configuración!$B$2,(SUMPRODUCT(MAX((Documentos!$A$2:$A$601=$A95)*(Documentos!$B$2:$B$601=H$4)*Documentos!$J$2:$J$601))-TODAY())&amp;" d","OK")))))</f>
        <v/>
      </c>
      <c r="I95" s="12" t="str">
        <f ca="1">IF(OR($A95="",I$4=""),"",IF(COUNTIFS(Documentos!$A$2:$A$601,$A95,Documentos!$B$2:$B$601,I$4)=0,"—",IF(SUMPRODUCT(MAX((Documentos!$A$2:$A$601=$A95)*(Documentos!$B$2:$B$601=I$4)*Documentos!$J$2:$J$601))=0,"OK",IF(SUMPRODUCT(MAX((Documentos!$A$2:$A$601=$A95)*(Documentos!$B$2:$B$601=I$4)*Documentos!$J$2:$J$601))&lt;TODAY(),"CAD",IF(SUMPRODUCT(MAX((Documentos!$A$2:$A$601=$A95)*(Documentos!$B$2:$B$601=I$4)*Documentos!$J$2:$J$601))-TODAY()&lt;=Configuración!$B$2,(SUMPRODUCT(MAX((Documentos!$A$2:$A$601=$A95)*(Documentos!$B$2:$B$601=I$4)*Documentos!$J$2:$J$601))-TODAY())&amp;" d","OK")))))</f>
        <v/>
      </c>
      <c r="J95" s="12" t="str">
        <f ca="1">IF(OR($A95="",J$4=""),"",IF(COUNTIFS(Documentos!$A$2:$A$601,$A95,Documentos!$B$2:$B$601,J$4)=0,"—",IF(SUMPRODUCT(MAX((Documentos!$A$2:$A$601=$A95)*(Documentos!$B$2:$B$601=J$4)*Documentos!$J$2:$J$601))=0,"OK",IF(SUMPRODUCT(MAX((Documentos!$A$2:$A$601=$A95)*(Documentos!$B$2:$B$601=J$4)*Documentos!$J$2:$J$601))&lt;TODAY(),"CAD",IF(SUMPRODUCT(MAX((Documentos!$A$2:$A$601=$A95)*(Documentos!$B$2:$B$601=J$4)*Documentos!$J$2:$J$601))-TODAY()&lt;=Configuración!$B$2,(SUMPRODUCT(MAX((Documentos!$A$2:$A$601=$A95)*(Documentos!$B$2:$B$601=J$4)*Documentos!$J$2:$J$601))-TODAY())&amp;" d","OK")))))</f>
        <v/>
      </c>
      <c r="K95" s="12" t="str">
        <f ca="1">IF(OR($A95="",K$4=""),"",IF(COUNTIFS(Documentos!$A$2:$A$601,$A95,Documentos!$B$2:$B$601,K$4)=0,"—",IF(SUMPRODUCT(MAX((Documentos!$A$2:$A$601=$A95)*(Documentos!$B$2:$B$601=K$4)*Documentos!$J$2:$J$601))=0,"OK",IF(SUMPRODUCT(MAX((Documentos!$A$2:$A$601=$A95)*(Documentos!$B$2:$B$601=K$4)*Documentos!$J$2:$J$601))&lt;TODAY(),"CAD",IF(SUMPRODUCT(MAX((Documentos!$A$2:$A$601=$A95)*(Documentos!$B$2:$B$601=K$4)*Documentos!$J$2:$J$601))-TODAY()&lt;=Configuración!$B$2,(SUMPRODUCT(MAX((Documentos!$A$2:$A$601=$A95)*(Documentos!$B$2:$B$601=K$4)*Documentos!$J$2:$J$601))-TODAY())&amp;" d","OK")))))</f>
        <v/>
      </c>
    </row>
    <row r="96" spans="1:11" x14ac:dyDescent="0.3">
      <c r="A96" s="11" t="str">
        <f>IF(Trabajadores!A93="","",Trabajadores!A93)</f>
        <v/>
      </c>
      <c r="B96" s="12" t="str">
        <f ca="1">IF(OR($A96="",B$4=""),"",IF(COUNTIFS(Documentos!$A$2:$A$601,$A96,Documentos!$B$2:$B$601,B$4)=0,"—",IF(SUMPRODUCT(MAX((Documentos!$A$2:$A$601=$A96)*(Documentos!$B$2:$B$601=B$4)*Documentos!$J$2:$J$601))=0,"OK",IF(SUMPRODUCT(MAX((Documentos!$A$2:$A$601=$A96)*(Documentos!$B$2:$B$601=B$4)*Documentos!$J$2:$J$601))&lt;TODAY(),"CAD",IF(SUMPRODUCT(MAX((Documentos!$A$2:$A$601=$A96)*(Documentos!$B$2:$B$601=B$4)*Documentos!$J$2:$J$601))-TODAY()&lt;=Configuración!$B$2,(SUMPRODUCT(MAX((Documentos!$A$2:$A$601=$A96)*(Documentos!$B$2:$B$601=B$4)*Documentos!$J$2:$J$601))-TODAY())&amp;" d","OK")))))</f>
        <v/>
      </c>
      <c r="C96" s="12" t="str">
        <f ca="1">IF(OR($A96="",C$4=""),"",IF(COUNTIFS(Documentos!$A$2:$A$601,$A96,Documentos!$B$2:$B$601,C$4)=0,"—",IF(SUMPRODUCT(MAX((Documentos!$A$2:$A$601=$A96)*(Documentos!$B$2:$B$601=C$4)*Documentos!$J$2:$J$601))=0,"OK",IF(SUMPRODUCT(MAX((Documentos!$A$2:$A$601=$A96)*(Documentos!$B$2:$B$601=C$4)*Documentos!$J$2:$J$601))&lt;TODAY(),"CAD",IF(SUMPRODUCT(MAX((Documentos!$A$2:$A$601=$A96)*(Documentos!$B$2:$B$601=C$4)*Documentos!$J$2:$J$601))-TODAY()&lt;=Configuración!$B$2,(SUMPRODUCT(MAX((Documentos!$A$2:$A$601=$A96)*(Documentos!$B$2:$B$601=C$4)*Documentos!$J$2:$J$601))-TODAY())&amp;" d","OK")))))</f>
        <v/>
      </c>
      <c r="D96" s="12" t="str">
        <f ca="1">IF(OR($A96="",D$4=""),"",IF(COUNTIFS(Documentos!$A$2:$A$601,$A96,Documentos!$B$2:$B$601,D$4)=0,"—",IF(SUMPRODUCT(MAX((Documentos!$A$2:$A$601=$A96)*(Documentos!$B$2:$B$601=D$4)*Documentos!$J$2:$J$601))=0,"OK",IF(SUMPRODUCT(MAX((Documentos!$A$2:$A$601=$A96)*(Documentos!$B$2:$B$601=D$4)*Documentos!$J$2:$J$601))&lt;TODAY(),"CAD",IF(SUMPRODUCT(MAX((Documentos!$A$2:$A$601=$A96)*(Documentos!$B$2:$B$601=D$4)*Documentos!$J$2:$J$601))-TODAY()&lt;=Configuración!$B$2,(SUMPRODUCT(MAX((Documentos!$A$2:$A$601=$A96)*(Documentos!$B$2:$B$601=D$4)*Documentos!$J$2:$J$601))-TODAY())&amp;" d","OK")))))</f>
        <v/>
      </c>
      <c r="E96" s="12" t="str">
        <f ca="1">IF(OR($A96="",E$4=""),"",IF(COUNTIFS(Documentos!$A$2:$A$601,$A96,Documentos!$B$2:$B$601,E$4)=0,"—",IF(SUMPRODUCT(MAX((Documentos!$A$2:$A$601=$A96)*(Documentos!$B$2:$B$601=E$4)*Documentos!$J$2:$J$601))=0,"OK",IF(SUMPRODUCT(MAX((Documentos!$A$2:$A$601=$A96)*(Documentos!$B$2:$B$601=E$4)*Documentos!$J$2:$J$601))&lt;TODAY(),"CAD",IF(SUMPRODUCT(MAX((Documentos!$A$2:$A$601=$A96)*(Documentos!$B$2:$B$601=E$4)*Documentos!$J$2:$J$601))-TODAY()&lt;=Configuración!$B$2,(SUMPRODUCT(MAX((Documentos!$A$2:$A$601=$A96)*(Documentos!$B$2:$B$601=E$4)*Documentos!$J$2:$J$601))-TODAY())&amp;" d","OK")))))</f>
        <v/>
      </c>
      <c r="F96" s="12" t="str">
        <f ca="1">IF(OR($A96="",F$4=""),"",IF(COUNTIFS(Documentos!$A$2:$A$601,$A96,Documentos!$B$2:$B$601,F$4)=0,"—",IF(SUMPRODUCT(MAX((Documentos!$A$2:$A$601=$A96)*(Documentos!$B$2:$B$601=F$4)*Documentos!$J$2:$J$601))=0,"OK",IF(SUMPRODUCT(MAX((Documentos!$A$2:$A$601=$A96)*(Documentos!$B$2:$B$601=F$4)*Documentos!$J$2:$J$601))&lt;TODAY(),"CAD",IF(SUMPRODUCT(MAX((Documentos!$A$2:$A$601=$A96)*(Documentos!$B$2:$B$601=F$4)*Documentos!$J$2:$J$601))-TODAY()&lt;=Configuración!$B$2,(SUMPRODUCT(MAX((Documentos!$A$2:$A$601=$A96)*(Documentos!$B$2:$B$601=F$4)*Documentos!$J$2:$J$601))-TODAY())&amp;" d","OK")))))</f>
        <v/>
      </c>
      <c r="G96" s="12" t="str">
        <f ca="1">IF(OR($A96="",G$4=""),"",IF(COUNTIFS(Documentos!$A$2:$A$601,$A96,Documentos!$B$2:$B$601,G$4)=0,"—",IF(SUMPRODUCT(MAX((Documentos!$A$2:$A$601=$A96)*(Documentos!$B$2:$B$601=G$4)*Documentos!$J$2:$J$601))=0,"OK",IF(SUMPRODUCT(MAX((Documentos!$A$2:$A$601=$A96)*(Documentos!$B$2:$B$601=G$4)*Documentos!$J$2:$J$601))&lt;TODAY(),"CAD",IF(SUMPRODUCT(MAX((Documentos!$A$2:$A$601=$A96)*(Documentos!$B$2:$B$601=G$4)*Documentos!$J$2:$J$601))-TODAY()&lt;=Configuración!$B$2,(SUMPRODUCT(MAX((Documentos!$A$2:$A$601=$A96)*(Documentos!$B$2:$B$601=G$4)*Documentos!$J$2:$J$601))-TODAY())&amp;" d","OK")))))</f>
        <v/>
      </c>
      <c r="H96" s="12" t="str">
        <f ca="1">IF(OR($A96="",H$4=""),"",IF(COUNTIFS(Documentos!$A$2:$A$601,$A96,Documentos!$B$2:$B$601,H$4)=0,"—",IF(SUMPRODUCT(MAX((Documentos!$A$2:$A$601=$A96)*(Documentos!$B$2:$B$601=H$4)*Documentos!$J$2:$J$601))=0,"OK",IF(SUMPRODUCT(MAX((Documentos!$A$2:$A$601=$A96)*(Documentos!$B$2:$B$601=H$4)*Documentos!$J$2:$J$601))&lt;TODAY(),"CAD",IF(SUMPRODUCT(MAX((Documentos!$A$2:$A$601=$A96)*(Documentos!$B$2:$B$601=H$4)*Documentos!$J$2:$J$601))-TODAY()&lt;=Configuración!$B$2,(SUMPRODUCT(MAX((Documentos!$A$2:$A$601=$A96)*(Documentos!$B$2:$B$601=H$4)*Documentos!$J$2:$J$601))-TODAY())&amp;" d","OK")))))</f>
        <v/>
      </c>
      <c r="I96" s="12" t="str">
        <f ca="1">IF(OR($A96="",I$4=""),"",IF(COUNTIFS(Documentos!$A$2:$A$601,$A96,Documentos!$B$2:$B$601,I$4)=0,"—",IF(SUMPRODUCT(MAX((Documentos!$A$2:$A$601=$A96)*(Documentos!$B$2:$B$601=I$4)*Documentos!$J$2:$J$601))=0,"OK",IF(SUMPRODUCT(MAX((Documentos!$A$2:$A$601=$A96)*(Documentos!$B$2:$B$601=I$4)*Documentos!$J$2:$J$601))&lt;TODAY(),"CAD",IF(SUMPRODUCT(MAX((Documentos!$A$2:$A$601=$A96)*(Documentos!$B$2:$B$601=I$4)*Documentos!$J$2:$J$601))-TODAY()&lt;=Configuración!$B$2,(SUMPRODUCT(MAX((Documentos!$A$2:$A$601=$A96)*(Documentos!$B$2:$B$601=I$4)*Documentos!$J$2:$J$601))-TODAY())&amp;" d","OK")))))</f>
        <v/>
      </c>
      <c r="J96" s="12" t="str">
        <f ca="1">IF(OR($A96="",J$4=""),"",IF(COUNTIFS(Documentos!$A$2:$A$601,$A96,Documentos!$B$2:$B$601,J$4)=0,"—",IF(SUMPRODUCT(MAX((Documentos!$A$2:$A$601=$A96)*(Documentos!$B$2:$B$601=J$4)*Documentos!$J$2:$J$601))=0,"OK",IF(SUMPRODUCT(MAX((Documentos!$A$2:$A$601=$A96)*(Documentos!$B$2:$B$601=J$4)*Documentos!$J$2:$J$601))&lt;TODAY(),"CAD",IF(SUMPRODUCT(MAX((Documentos!$A$2:$A$601=$A96)*(Documentos!$B$2:$B$601=J$4)*Documentos!$J$2:$J$601))-TODAY()&lt;=Configuración!$B$2,(SUMPRODUCT(MAX((Documentos!$A$2:$A$601=$A96)*(Documentos!$B$2:$B$601=J$4)*Documentos!$J$2:$J$601))-TODAY())&amp;" d","OK")))))</f>
        <v/>
      </c>
      <c r="K96" s="12" t="str">
        <f ca="1">IF(OR($A96="",K$4=""),"",IF(COUNTIFS(Documentos!$A$2:$A$601,$A96,Documentos!$B$2:$B$601,K$4)=0,"—",IF(SUMPRODUCT(MAX((Documentos!$A$2:$A$601=$A96)*(Documentos!$B$2:$B$601=K$4)*Documentos!$J$2:$J$601))=0,"OK",IF(SUMPRODUCT(MAX((Documentos!$A$2:$A$601=$A96)*(Documentos!$B$2:$B$601=K$4)*Documentos!$J$2:$J$601))&lt;TODAY(),"CAD",IF(SUMPRODUCT(MAX((Documentos!$A$2:$A$601=$A96)*(Documentos!$B$2:$B$601=K$4)*Documentos!$J$2:$J$601))-TODAY()&lt;=Configuración!$B$2,(SUMPRODUCT(MAX((Documentos!$A$2:$A$601=$A96)*(Documentos!$B$2:$B$601=K$4)*Documentos!$J$2:$J$601))-TODAY())&amp;" d","OK")))))</f>
        <v/>
      </c>
    </row>
    <row r="97" spans="1:11" x14ac:dyDescent="0.3">
      <c r="A97" s="11" t="str">
        <f>IF(Trabajadores!A94="","",Trabajadores!A94)</f>
        <v/>
      </c>
      <c r="B97" s="12" t="str">
        <f ca="1">IF(OR($A97="",B$4=""),"",IF(COUNTIFS(Documentos!$A$2:$A$601,$A97,Documentos!$B$2:$B$601,B$4)=0,"—",IF(SUMPRODUCT(MAX((Documentos!$A$2:$A$601=$A97)*(Documentos!$B$2:$B$601=B$4)*Documentos!$J$2:$J$601))=0,"OK",IF(SUMPRODUCT(MAX((Documentos!$A$2:$A$601=$A97)*(Documentos!$B$2:$B$601=B$4)*Documentos!$J$2:$J$601))&lt;TODAY(),"CAD",IF(SUMPRODUCT(MAX((Documentos!$A$2:$A$601=$A97)*(Documentos!$B$2:$B$601=B$4)*Documentos!$J$2:$J$601))-TODAY()&lt;=Configuración!$B$2,(SUMPRODUCT(MAX((Documentos!$A$2:$A$601=$A97)*(Documentos!$B$2:$B$601=B$4)*Documentos!$J$2:$J$601))-TODAY())&amp;" d","OK")))))</f>
        <v/>
      </c>
      <c r="C97" s="12" t="str">
        <f ca="1">IF(OR($A97="",C$4=""),"",IF(COUNTIFS(Documentos!$A$2:$A$601,$A97,Documentos!$B$2:$B$601,C$4)=0,"—",IF(SUMPRODUCT(MAX((Documentos!$A$2:$A$601=$A97)*(Documentos!$B$2:$B$601=C$4)*Documentos!$J$2:$J$601))=0,"OK",IF(SUMPRODUCT(MAX((Documentos!$A$2:$A$601=$A97)*(Documentos!$B$2:$B$601=C$4)*Documentos!$J$2:$J$601))&lt;TODAY(),"CAD",IF(SUMPRODUCT(MAX((Documentos!$A$2:$A$601=$A97)*(Documentos!$B$2:$B$601=C$4)*Documentos!$J$2:$J$601))-TODAY()&lt;=Configuración!$B$2,(SUMPRODUCT(MAX((Documentos!$A$2:$A$601=$A97)*(Documentos!$B$2:$B$601=C$4)*Documentos!$J$2:$J$601))-TODAY())&amp;" d","OK")))))</f>
        <v/>
      </c>
      <c r="D97" s="12" t="str">
        <f ca="1">IF(OR($A97="",D$4=""),"",IF(COUNTIFS(Documentos!$A$2:$A$601,$A97,Documentos!$B$2:$B$601,D$4)=0,"—",IF(SUMPRODUCT(MAX((Documentos!$A$2:$A$601=$A97)*(Documentos!$B$2:$B$601=D$4)*Documentos!$J$2:$J$601))=0,"OK",IF(SUMPRODUCT(MAX((Documentos!$A$2:$A$601=$A97)*(Documentos!$B$2:$B$601=D$4)*Documentos!$J$2:$J$601))&lt;TODAY(),"CAD",IF(SUMPRODUCT(MAX((Documentos!$A$2:$A$601=$A97)*(Documentos!$B$2:$B$601=D$4)*Documentos!$J$2:$J$601))-TODAY()&lt;=Configuración!$B$2,(SUMPRODUCT(MAX((Documentos!$A$2:$A$601=$A97)*(Documentos!$B$2:$B$601=D$4)*Documentos!$J$2:$J$601))-TODAY())&amp;" d","OK")))))</f>
        <v/>
      </c>
      <c r="E97" s="12" t="str">
        <f ca="1">IF(OR($A97="",E$4=""),"",IF(COUNTIFS(Documentos!$A$2:$A$601,$A97,Documentos!$B$2:$B$601,E$4)=0,"—",IF(SUMPRODUCT(MAX((Documentos!$A$2:$A$601=$A97)*(Documentos!$B$2:$B$601=E$4)*Documentos!$J$2:$J$601))=0,"OK",IF(SUMPRODUCT(MAX((Documentos!$A$2:$A$601=$A97)*(Documentos!$B$2:$B$601=E$4)*Documentos!$J$2:$J$601))&lt;TODAY(),"CAD",IF(SUMPRODUCT(MAX((Documentos!$A$2:$A$601=$A97)*(Documentos!$B$2:$B$601=E$4)*Documentos!$J$2:$J$601))-TODAY()&lt;=Configuración!$B$2,(SUMPRODUCT(MAX((Documentos!$A$2:$A$601=$A97)*(Documentos!$B$2:$B$601=E$4)*Documentos!$J$2:$J$601))-TODAY())&amp;" d","OK")))))</f>
        <v/>
      </c>
      <c r="F97" s="12" t="str">
        <f ca="1">IF(OR($A97="",F$4=""),"",IF(COUNTIFS(Documentos!$A$2:$A$601,$A97,Documentos!$B$2:$B$601,F$4)=0,"—",IF(SUMPRODUCT(MAX((Documentos!$A$2:$A$601=$A97)*(Documentos!$B$2:$B$601=F$4)*Documentos!$J$2:$J$601))=0,"OK",IF(SUMPRODUCT(MAX((Documentos!$A$2:$A$601=$A97)*(Documentos!$B$2:$B$601=F$4)*Documentos!$J$2:$J$601))&lt;TODAY(),"CAD",IF(SUMPRODUCT(MAX((Documentos!$A$2:$A$601=$A97)*(Documentos!$B$2:$B$601=F$4)*Documentos!$J$2:$J$601))-TODAY()&lt;=Configuración!$B$2,(SUMPRODUCT(MAX((Documentos!$A$2:$A$601=$A97)*(Documentos!$B$2:$B$601=F$4)*Documentos!$J$2:$J$601))-TODAY())&amp;" d","OK")))))</f>
        <v/>
      </c>
      <c r="G97" s="12" t="str">
        <f ca="1">IF(OR($A97="",G$4=""),"",IF(COUNTIFS(Documentos!$A$2:$A$601,$A97,Documentos!$B$2:$B$601,G$4)=0,"—",IF(SUMPRODUCT(MAX((Documentos!$A$2:$A$601=$A97)*(Documentos!$B$2:$B$601=G$4)*Documentos!$J$2:$J$601))=0,"OK",IF(SUMPRODUCT(MAX((Documentos!$A$2:$A$601=$A97)*(Documentos!$B$2:$B$601=G$4)*Documentos!$J$2:$J$601))&lt;TODAY(),"CAD",IF(SUMPRODUCT(MAX((Documentos!$A$2:$A$601=$A97)*(Documentos!$B$2:$B$601=G$4)*Documentos!$J$2:$J$601))-TODAY()&lt;=Configuración!$B$2,(SUMPRODUCT(MAX((Documentos!$A$2:$A$601=$A97)*(Documentos!$B$2:$B$601=G$4)*Documentos!$J$2:$J$601))-TODAY())&amp;" d","OK")))))</f>
        <v/>
      </c>
      <c r="H97" s="12" t="str">
        <f ca="1">IF(OR($A97="",H$4=""),"",IF(COUNTIFS(Documentos!$A$2:$A$601,$A97,Documentos!$B$2:$B$601,H$4)=0,"—",IF(SUMPRODUCT(MAX((Documentos!$A$2:$A$601=$A97)*(Documentos!$B$2:$B$601=H$4)*Documentos!$J$2:$J$601))=0,"OK",IF(SUMPRODUCT(MAX((Documentos!$A$2:$A$601=$A97)*(Documentos!$B$2:$B$601=H$4)*Documentos!$J$2:$J$601))&lt;TODAY(),"CAD",IF(SUMPRODUCT(MAX((Documentos!$A$2:$A$601=$A97)*(Documentos!$B$2:$B$601=H$4)*Documentos!$J$2:$J$601))-TODAY()&lt;=Configuración!$B$2,(SUMPRODUCT(MAX((Documentos!$A$2:$A$601=$A97)*(Documentos!$B$2:$B$601=H$4)*Documentos!$J$2:$J$601))-TODAY())&amp;" d","OK")))))</f>
        <v/>
      </c>
      <c r="I97" s="12" t="str">
        <f ca="1">IF(OR($A97="",I$4=""),"",IF(COUNTIFS(Documentos!$A$2:$A$601,$A97,Documentos!$B$2:$B$601,I$4)=0,"—",IF(SUMPRODUCT(MAX((Documentos!$A$2:$A$601=$A97)*(Documentos!$B$2:$B$601=I$4)*Documentos!$J$2:$J$601))=0,"OK",IF(SUMPRODUCT(MAX((Documentos!$A$2:$A$601=$A97)*(Documentos!$B$2:$B$601=I$4)*Documentos!$J$2:$J$601))&lt;TODAY(),"CAD",IF(SUMPRODUCT(MAX((Documentos!$A$2:$A$601=$A97)*(Documentos!$B$2:$B$601=I$4)*Documentos!$J$2:$J$601))-TODAY()&lt;=Configuración!$B$2,(SUMPRODUCT(MAX((Documentos!$A$2:$A$601=$A97)*(Documentos!$B$2:$B$601=I$4)*Documentos!$J$2:$J$601))-TODAY())&amp;" d","OK")))))</f>
        <v/>
      </c>
      <c r="J97" s="12" t="str">
        <f ca="1">IF(OR($A97="",J$4=""),"",IF(COUNTIFS(Documentos!$A$2:$A$601,$A97,Documentos!$B$2:$B$601,J$4)=0,"—",IF(SUMPRODUCT(MAX((Documentos!$A$2:$A$601=$A97)*(Documentos!$B$2:$B$601=J$4)*Documentos!$J$2:$J$601))=0,"OK",IF(SUMPRODUCT(MAX((Documentos!$A$2:$A$601=$A97)*(Documentos!$B$2:$B$601=J$4)*Documentos!$J$2:$J$601))&lt;TODAY(),"CAD",IF(SUMPRODUCT(MAX((Documentos!$A$2:$A$601=$A97)*(Documentos!$B$2:$B$601=J$4)*Documentos!$J$2:$J$601))-TODAY()&lt;=Configuración!$B$2,(SUMPRODUCT(MAX((Documentos!$A$2:$A$601=$A97)*(Documentos!$B$2:$B$601=J$4)*Documentos!$J$2:$J$601))-TODAY())&amp;" d","OK")))))</f>
        <v/>
      </c>
      <c r="K97" s="12" t="str">
        <f ca="1">IF(OR($A97="",K$4=""),"",IF(COUNTIFS(Documentos!$A$2:$A$601,$A97,Documentos!$B$2:$B$601,K$4)=0,"—",IF(SUMPRODUCT(MAX((Documentos!$A$2:$A$601=$A97)*(Documentos!$B$2:$B$601=K$4)*Documentos!$J$2:$J$601))=0,"OK",IF(SUMPRODUCT(MAX((Documentos!$A$2:$A$601=$A97)*(Documentos!$B$2:$B$601=K$4)*Documentos!$J$2:$J$601))&lt;TODAY(),"CAD",IF(SUMPRODUCT(MAX((Documentos!$A$2:$A$601=$A97)*(Documentos!$B$2:$B$601=K$4)*Documentos!$J$2:$J$601))-TODAY()&lt;=Configuración!$B$2,(SUMPRODUCT(MAX((Documentos!$A$2:$A$601=$A97)*(Documentos!$B$2:$B$601=K$4)*Documentos!$J$2:$J$601))-TODAY())&amp;" d","OK")))))</f>
        <v/>
      </c>
    </row>
    <row r="98" spans="1:11" x14ac:dyDescent="0.3">
      <c r="A98" s="11" t="str">
        <f>IF(Trabajadores!A95="","",Trabajadores!A95)</f>
        <v/>
      </c>
      <c r="B98" s="12" t="str">
        <f ca="1">IF(OR($A98="",B$4=""),"",IF(COUNTIFS(Documentos!$A$2:$A$601,$A98,Documentos!$B$2:$B$601,B$4)=0,"—",IF(SUMPRODUCT(MAX((Documentos!$A$2:$A$601=$A98)*(Documentos!$B$2:$B$601=B$4)*Documentos!$J$2:$J$601))=0,"OK",IF(SUMPRODUCT(MAX((Documentos!$A$2:$A$601=$A98)*(Documentos!$B$2:$B$601=B$4)*Documentos!$J$2:$J$601))&lt;TODAY(),"CAD",IF(SUMPRODUCT(MAX((Documentos!$A$2:$A$601=$A98)*(Documentos!$B$2:$B$601=B$4)*Documentos!$J$2:$J$601))-TODAY()&lt;=Configuración!$B$2,(SUMPRODUCT(MAX((Documentos!$A$2:$A$601=$A98)*(Documentos!$B$2:$B$601=B$4)*Documentos!$J$2:$J$601))-TODAY())&amp;" d","OK")))))</f>
        <v/>
      </c>
      <c r="C98" s="12" t="str">
        <f ca="1">IF(OR($A98="",C$4=""),"",IF(COUNTIFS(Documentos!$A$2:$A$601,$A98,Documentos!$B$2:$B$601,C$4)=0,"—",IF(SUMPRODUCT(MAX((Documentos!$A$2:$A$601=$A98)*(Documentos!$B$2:$B$601=C$4)*Documentos!$J$2:$J$601))=0,"OK",IF(SUMPRODUCT(MAX((Documentos!$A$2:$A$601=$A98)*(Documentos!$B$2:$B$601=C$4)*Documentos!$J$2:$J$601))&lt;TODAY(),"CAD",IF(SUMPRODUCT(MAX((Documentos!$A$2:$A$601=$A98)*(Documentos!$B$2:$B$601=C$4)*Documentos!$J$2:$J$601))-TODAY()&lt;=Configuración!$B$2,(SUMPRODUCT(MAX((Documentos!$A$2:$A$601=$A98)*(Documentos!$B$2:$B$601=C$4)*Documentos!$J$2:$J$601))-TODAY())&amp;" d","OK")))))</f>
        <v/>
      </c>
      <c r="D98" s="12" t="str">
        <f ca="1">IF(OR($A98="",D$4=""),"",IF(COUNTIFS(Documentos!$A$2:$A$601,$A98,Documentos!$B$2:$B$601,D$4)=0,"—",IF(SUMPRODUCT(MAX((Documentos!$A$2:$A$601=$A98)*(Documentos!$B$2:$B$601=D$4)*Documentos!$J$2:$J$601))=0,"OK",IF(SUMPRODUCT(MAX((Documentos!$A$2:$A$601=$A98)*(Documentos!$B$2:$B$601=D$4)*Documentos!$J$2:$J$601))&lt;TODAY(),"CAD",IF(SUMPRODUCT(MAX((Documentos!$A$2:$A$601=$A98)*(Documentos!$B$2:$B$601=D$4)*Documentos!$J$2:$J$601))-TODAY()&lt;=Configuración!$B$2,(SUMPRODUCT(MAX((Documentos!$A$2:$A$601=$A98)*(Documentos!$B$2:$B$601=D$4)*Documentos!$J$2:$J$601))-TODAY())&amp;" d","OK")))))</f>
        <v/>
      </c>
      <c r="E98" s="12" t="str">
        <f ca="1">IF(OR($A98="",E$4=""),"",IF(COUNTIFS(Documentos!$A$2:$A$601,$A98,Documentos!$B$2:$B$601,E$4)=0,"—",IF(SUMPRODUCT(MAX((Documentos!$A$2:$A$601=$A98)*(Documentos!$B$2:$B$601=E$4)*Documentos!$J$2:$J$601))=0,"OK",IF(SUMPRODUCT(MAX((Documentos!$A$2:$A$601=$A98)*(Documentos!$B$2:$B$601=E$4)*Documentos!$J$2:$J$601))&lt;TODAY(),"CAD",IF(SUMPRODUCT(MAX((Documentos!$A$2:$A$601=$A98)*(Documentos!$B$2:$B$601=E$4)*Documentos!$J$2:$J$601))-TODAY()&lt;=Configuración!$B$2,(SUMPRODUCT(MAX((Documentos!$A$2:$A$601=$A98)*(Documentos!$B$2:$B$601=E$4)*Documentos!$J$2:$J$601))-TODAY())&amp;" d","OK")))))</f>
        <v/>
      </c>
      <c r="F98" s="12" t="str">
        <f ca="1">IF(OR($A98="",F$4=""),"",IF(COUNTIFS(Documentos!$A$2:$A$601,$A98,Documentos!$B$2:$B$601,F$4)=0,"—",IF(SUMPRODUCT(MAX((Documentos!$A$2:$A$601=$A98)*(Documentos!$B$2:$B$601=F$4)*Documentos!$J$2:$J$601))=0,"OK",IF(SUMPRODUCT(MAX((Documentos!$A$2:$A$601=$A98)*(Documentos!$B$2:$B$601=F$4)*Documentos!$J$2:$J$601))&lt;TODAY(),"CAD",IF(SUMPRODUCT(MAX((Documentos!$A$2:$A$601=$A98)*(Documentos!$B$2:$B$601=F$4)*Documentos!$J$2:$J$601))-TODAY()&lt;=Configuración!$B$2,(SUMPRODUCT(MAX((Documentos!$A$2:$A$601=$A98)*(Documentos!$B$2:$B$601=F$4)*Documentos!$J$2:$J$601))-TODAY())&amp;" d","OK")))))</f>
        <v/>
      </c>
      <c r="G98" s="12" t="str">
        <f ca="1">IF(OR($A98="",G$4=""),"",IF(COUNTIFS(Documentos!$A$2:$A$601,$A98,Documentos!$B$2:$B$601,G$4)=0,"—",IF(SUMPRODUCT(MAX((Documentos!$A$2:$A$601=$A98)*(Documentos!$B$2:$B$601=G$4)*Documentos!$J$2:$J$601))=0,"OK",IF(SUMPRODUCT(MAX((Documentos!$A$2:$A$601=$A98)*(Documentos!$B$2:$B$601=G$4)*Documentos!$J$2:$J$601))&lt;TODAY(),"CAD",IF(SUMPRODUCT(MAX((Documentos!$A$2:$A$601=$A98)*(Documentos!$B$2:$B$601=G$4)*Documentos!$J$2:$J$601))-TODAY()&lt;=Configuración!$B$2,(SUMPRODUCT(MAX((Documentos!$A$2:$A$601=$A98)*(Documentos!$B$2:$B$601=G$4)*Documentos!$J$2:$J$601))-TODAY())&amp;" d","OK")))))</f>
        <v/>
      </c>
      <c r="H98" s="12" t="str">
        <f ca="1">IF(OR($A98="",H$4=""),"",IF(COUNTIFS(Documentos!$A$2:$A$601,$A98,Documentos!$B$2:$B$601,H$4)=0,"—",IF(SUMPRODUCT(MAX((Documentos!$A$2:$A$601=$A98)*(Documentos!$B$2:$B$601=H$4)*Documentos!$J$2:$J$601))=0,"OK",IF(SUMPRODUCT(MAX((Documentos!$A$2:$A$601=$A98)*(Documentos!$B$2:$B$601=H$4)*Documentos!$J$2:$J$601))&lt;TODAY(),"CAD",IF(SUMPRODUCT(MAX((Documentos!$A$2:$A$601=$A98)*(Documentos!$B$2:$B$601=H$4)*Documentos!$J$2:$J$601))-TODAY()&lt;=Configuración!$B$2,(SUMPRODUCT(MAX((Documentos!$A$2:$A$601=$A98)*(Documentos!$B$2:$B$601=H$4)*Documentos!$J$2:$J$601))-TODAY())&amp;" d","OK")))))</f>
        <v/>
      </c>
      <c r="I98" s="12" t="str">
        <f ca="1">IF(OR($A98="",I$4=""),"",IF(COUNTIFS(Documentos!$A$2:$A$601,$A98,Documentos!$B$2:$B$601,I$4)=0,"—",IF(SUMPRODUCT(MAX((Documentos!$A$2:$A$601=$A98)*(Documentos!$B$2:$B$601=I$4)*Documentos!$J$2:$J$601))=0,"OK",IF(SUMPRODUCT(MAX((Documentos!$A$2:$A$601=$A98)*(Documentos!$B$2:$B$601=I$4)*Documentos!$J$2:$J$601))&lt;TODAY(),"CAD",IF(SUMPRODUCT(MAX((Documentos!$A$2:$A$601=$A98)*(Documentos!$B$2:$B$601=I$4)*Documentos!$J$2:$J$601))-TODAY()&lt;=Configuración!$B$2,(SUMPRODUCT(MAX((Documentos!$A$2:$A$601=$A98)*(Documentos!$B$2:$B$601=I$4)*Documentos!$J$2:$J$601))-TODAY())&amp;" d","OK")))))</f>
        <v/>
      </c>
      <c r="J98" s="12" t="str">
        <f ca="1">IF(OR($A98="",J$4=""),"",IF(COUNTIFS(Documentos!$A$2:$A$601,$A98,Documentos!$B$2:$B$601,J$4)=0,"—",IF(SUMPRODUCT(MAX((Documentos!$A$2:$A$601=$A98)*(Documentos!$B$2:$B$601=J$4)*Documentos!$J$2:$J$601))=0,"OK",IF(SUMPRODUCT(MAX((Documentos!$A$2:$A$601=$A98)*(Documentos!$B$2:$B$601=J$4)*Documentos!$J$2:$J$601))&lt;TODAY(),"CAD",IF(SUMPRODUCT(MAX((Documentos!$A$2:$A$601=$A98)*(Documentos!$B$2:$B$601=J$4)*Documentos!$J$2:$J$601))-TODAY()&lt;=Configuración!$B$2,(SUMPRODUCT(MAX((Documentos!$A$2:$A$601=$A98)*(Documentos!$B$2:$B$601=J$4)*Documentos!$J$2:$J$601))-TODAY())&amp;" d","OK")))))</f>
        <v/>
      </c>
      <c r="K98" s="12" t="str">
        <f ca="1">IF(OR($A98="",K$4=""),"",IF(COUNTIFS(Documentos!$A$2:$A$601,$A98,Documentos!$B$2:$B$601,K$4)=0,"—",IF(SUMPRODUCT(MAX((Documentos!$A$2:$A$601=$A98)*(Documentos!$B$2:$B$601=K$4)*Documentos!$J$2:$J$601))=0,"OK",IF(SUMPRODUCT(MAX((Documentos!$A$2:$A$601=$A98)*(Documentos!$B$2:$B$601=K$4)*Documentos!$J$2:$J$601))&lt;TODAY(),"CAD",IF(SUMPRODUCT(MAX((Documentos!$A$2:$A$601=$A98)*(Documentos!$B$2:$B$601=K$4)*Documentos!$J$2:$J$601))-TODAY()&lt;=Configuración!$B$2,(SUMPRODUCT(MAX((Documentos!$A$2:$A$601=$A98)*(Documentos!$B$2:$B$601=K$4)*Documentos!$J$2:$J$601))-TODAY())&amp;" d","OK")))))</f>
        <v/>
      </c>
    </row>
    <row r="99" spans="1:11" x14ac:dyDescent="0.3">
      <c r="A99" s="11" t="str">
        <f>IF(Trabajadores!A96="","",Trabajadores!A96)</f>
        <v/>
      </c>
      <c r="B99" s="12" t="str">
        <f ca="1">IF(OR($A99="",B$4=""),"",IF(COUNTIFS(Documentos!$A$2:$A$601,$A99,Documentos!$B$2:$B$601,B$4)=0,"—",IF(SUMPRODUCT(MAX((Documentos!$A$2:$A$601=$A99)*(Documentos!$B$2:$B$601=B$4)*Documentos!$J$2:$J$601))=0,"OK",IF(SUMPRODUCT(MAX((Documentos!$A$2:$A$601=$A99)*(Documentos!$B$2:$B$601=B$4)*Documentos!$J$2:$J$601))&lt;TODAY(),"CAD",IF(SUMPRODUCT(MAX((Documentos!$A$2:$A$601=$A99)*(Documentos!$B$2:$B$601=B$4)*Documentos!$J$2:$J$601))-TODAY()&lt;=Configuración!$B$2,(SUMPRODUCT(MAX((Documentos!$A$2:$A$601=$A99)*(Documentos!$B$2:$B$601=B$4)*Documentos!$J$2:$J$601))-TODAY())&amp;" d","OK")))))</f>
        <v/>
      </c>
      <c r="C99" s="12" t="str">
        <f ca="1">IF(OR($A99="",C$4=""),"",IF(COUNTIFS(Documentos!$A$2:$A$601,$A99,Documentos!$B$2:$B$601,C$4)=0,"—",IF(SUMPRODUCT(MAX((Documentos!$A$2:$A$601=$A99)*(Documentos!$B$2:$B$601=C$4)*Documentos!$J$2:$J$601))=0,"OK",IF(SUMPRODUCT(MAX((Documentos!$A$2:$A$601=$A99)*(Documentos!$B$2:$B$601=C$4)*Documentos!$J$2:$J$601))&lt;TODAY(),"CAD",IF(SUMPRODUCT(MAX((Documentos!$A$2:$A$601=$A99)*(Documentos!$B$2:$B$601=C$4)*Documentos!$J$2:$J$601))-TODAY()&lt;=Configuración!$B$2,(SUMPRODUCT(MAX((Documentos!$A$2:$A$601=$A99)*(Documentos!$B$2:$B$601=C$4)*Documentos!$J$2:$J$601))-TODAY())&amp;" d","OK")))))</f>
        <v/>
      </c>
      <c r="D99" s="12" t="str">
        <f ca="1">IF(OR($A99="",D$4=""),"",IF(COUNTIFS(Documentos!$A$2:$A$601,$A99,Documentos!$B$2:$B$601,D$4)=0,"—",IF(SUMPRODUCT(MAX((Documentos!$A$2:$A$601=$A99)*(Documentos!$B$2:$B$601=D$4)*Documentos!$J$2:$J$601))=0,"OK",IF(SUMPRODUCT(MAX((Documentos!$A$2:$A$601=$A99)*(Documentos!$B$2:$B$601=D$4)*Documentos!$J$2:$J$601))&lt;TODAY(),"CAD",IF(SUMPRODUCT(MAX((Documentos!$A$2:$A$601=$A99)*(Documentos!$B$2:$B$601=D$4)*Documentos!$J$2:$J$601))-TODAY()&lt;=Configuración!$B$2,(SUMPRODUCT(MAX((Documentos!$A$2:$A$601=$A99)*(Documentos!$B$2:$B$601=D$4)*Documentos!$J$2:$J$601))-TODAY())&amp;" d","OK")))))</f>
        <v/>
      </c>
      <c r="E99" s="12" t="str">
        <f ca="1">IF(OR($A99="",E$4=""),"",IF(COUNTIFS(Documentos!$A$2:$A$601,$A99,Documentos!$B$2:$B$601,E$4)=0,"—",IF(SUMPRODUCT(MAX((Documentos!$A$2:$A$601=$A99)*(Documentos!$B$2:$B$601=E$4)*Documentos!$J$2:$J$601))=0,"OK",IF(SUMPRODUCT(MAX((Documentos!$A$2:$A$601=$A99)*(Documentos!$B$2:$B$601=E$4)*Documentos!$J$2:$J$601))&lt;TODAY(),"CAD",IF(SUMPRODUCT(MAX((Documentos!$A$2:$A$601=$A99)*(Documentos!$B$2:$B$601=E$4)*Documentos!$J$2:$J$601))-TODAY()&lt;=Configuración!$B$2,(SUMPRODUCT(MAX((Documentos!$A$2:$A$601=$A99)*(Documentos!$B$2:$B$601=E$4)*Documentos!$J$2:$J$601))-TODAY())&amp;" d","OK")))))</f>
        <v/>
      </c>
      <c r="F99" s="12" t="str">
        <f ca="1">IF(OR($A99="",F$4=""),"",IF(COUNTIFS(Documentos!$A$2:$A$601,$A99,Documentos!$B$2:$B$601,F$4)=0,"—",IF(SUMPRODUCT(MAX((Documentos!$A$2:$A$601=$A99)*(Documentos!$B$2:$B$601=F$4)*Documentos!$J$2:$J$601))=0,"OK",IF(SUMPRODUCT(MAX((Documentos!$A$2:$A$601=$A99)*(Documentos!$B$2:$B$601=F$4)*Documentos!$J$2:$J$601))&lt;TODAY(),"CAD",IF(SUMPRODUCT(MAX((Documentos!$A$2:$A$601=$A99)*(Documentos!$B$2:$B$601=F$4)*Documentos!$J$2:$J$601))-TODAY()&lt;=Configuración!$B$2,(SUMPRODUCT(MAX((Documentos!$A$2:$A$601=$A99)*(Documentos!$B$2:$B$601=F$4)*Documentos!$J$2:$J$601))-TODAY())&amp;" d","OK")))))</f>
        <v/>
      </c>
      <c r="G99" s="12" t="str">
        <f ca="1">IF(OR($A99="",G$4=""),"",IF(COUNTIFS(Documentos!$A$2:$A$601,$A99,Documentos!$B$2:$B$601,G$4)=0,"—",IF(SUMPRODUCT(MAX((Documentos!$A$2:$A$601=$A99)*(Documentos!$B$2:$B$601=G$4)*Documentos!$J$2:$J$601))=0,"OK",IF(SUMPRODUCT(MAX((Documentos!$A$2:$A$601=$A99)*(Documentos!$B$2:$B$601=G$4)*Documentos!$J$2:$J$601))&lt;TODAY(),"CAD",IF(SUMPRODUCT(MAX((Documentos!$A$2:$A$601=$A99)*(Documentos!$B$2:$B$601=G$4)*Documentos!$J$2:$J$601))-TODAY()&lt;=Configuración!$B$2,(SUMPRODUCT(MAX((Documentos!$A$2:$A$601=$A99)*(Documentos!$B$2:$B$601=G$4)*Documentos!$J$2:$J$601))-TODAY())&amp;" d","OK")))))</f>
        <v/>
      </c>
      <c r="H99" s="12" t="str">
        <f ca="1">IF(OR($A99="",H$4=""),"",IF(COUNTIFS(Documentos!$A$2:$A$601,$A99,Documentos!$B$2:$B$601,H$4)=0,"—",IF(SUMPRODUCT(MAX((Documentos!$A$2:$A$601=$A99)*(Documentos!$B$2:$B$601=H$4)*Documentos!$J$2:$J$601))=0,"OK",IF(SUMPRODUCT(MAX((Documentos!$A$2:$A$601=$A99)*(Documentos!$B$2:$B$601=H$4)*Documentos!$J$2:$J$601))&lt;TODAY(),"CAD",IF(SUMPRODUCT(MAX((Documentos!$A$2:$A$601=$A99)*(Documentos!$B$2:$B$601=H$4)*Documentos!$J$2:$J$601))-TODAY()&lt;=Configuración!$B$2,(SUMPRODUCT(MAX((Documentos!$A$2:$A$601=$A99)*(Documentos!$B$2:$B$601=H$4)*Documentos!$J$2:$J$601))-TODAY())&amp;" d","OK")))))</f>
        <v/>
      </c>
      <c r="I99" s="12" t="str">
        <f ca="1">IF(OR($A99="",I$4=""),"",IF(COUNTIFS(Documentos!$A$2:$A$601,$A99,Documentos!$B$2:$B$601,I$4)=0,"—",IF(SUMPRODUCT(MAX((Documentos!$A$2:$A$601=$A99)*(Documentos!$B$2:$B$601=I$4)*Documentos!$J$2:$J$601))=0,"OK",IF(SUMPRODUCT(MAX((Documentos!$A$2:$A$601=$A99)*(Documentos!$B$2:$B$601=I$4)*Documentos!$J$2:$J$601))&lt;TODAY(),"CAD",IF(SUMPRODUCT(MAX((Documentos!$A$2:$A$601=$A99)*(Documentos!$B$2:$B$601=I$4)*Documentos!$J$2:$J$601))-TODAY()&lt;=Configuración!$B$2,(SUMPRODUCT(MAX((Documentos!$A$2:$A$601=$A99)*(Documentos!$B$2:$B$601=I$4)*Documentos!$J$2:$J$601))-TODAY())&amp;" d","OK")))))</f>
        <v/>
      </c>
      <c r="J99" s="12" t="str">
        <f ca="1">IF(OR($A99="",J$4=""),"",IF(COUNTIFS(Documentos!$A$2:$A$601,$A99,Documentos!$B$2:$B$601,J$4)=0,"—",IF(SUMPRODUCT(MAX((Documentos!$A$2:$A$601=$A99)*(Documentos!$B$2:$B$601=J$4)*Documentos!$J$2:$J$601))=0,"OK",IF(SUMPRODUCT(MAX((Documentos!$A$2:$A$601=$A99)*(Documentos!$B$2:$B$601=J$4)*Documentos!$J$2:$J$601))&lt;TODAY(),"CAD",IF(SUMPRODUCT(MAX((Documentos!$A$2:$A$601=$A99)*(Documentos!$B$2:$B$601=J$4)*Documentos!$J$2:$J$601))-TODAY()&lt;=Configuración!$B$2,(SUMPRODUCT(MAX((Documentos!$A$2:$A$601=$A99)*(Documentos!$B$2:$B$601=J$4)*Documentos!$J$2:$J$601))-TODAY())&amp;" d","OK")))))</f>
        <v/>
      </c>
      <c r="K99" s="12" t="str">
        <f ca="1">IF(OR($A99="",K$4=""),"",IF(COUNTIFS(Documentos!$A$2:$A$601,$A99,Documentos!$B$2:$B$601,K$4)=0,"—",IF(SUMPRODUCT(MAX((Documentos!$A$2:$A$601=$A99)*(Documentos!$B$2:$B$601=K$4)*Documentos!$J$2:$J$601))=0,"OK",IF(SUMPRODUCT(MAX((Documentos!$A$2:$A$601=$A99)*(Documentos!$B$2:$B$601=K$4)*Documentos!$J$2:$J$601))&lt;TODAY(),"CAD",IF(SUMPRODUCT(MAX((Documentos!$A$2:$A$601=$A99)*(Documentos!$B$2:$B$601=K$4)*Documentos!$J$2:$J$601))-TODAY()&lt;=Configuración!$B$2,(SUMPRODUCT(MAX((Documentos!$A$2:$A$601=$A99)*(Documentos!$B$2:$B$601=K$4)*Documentos!$J$2:$J$601))-TODAY())&amp;" d","OK")))))</f>
        <v/>
      </c>
    </row>
    <row r="100" spans="1:11" x14ac:dyDescent="0.3">
      <c r="A100" s="11" t="str">
        <f>IF(Trabajadores!A97="","",Trabajadores!A97)</f>
        <v/>
      </c>
      <c r="B100" s="12" t="str">
        <f ca="1">IF(OR($A100="",B$4=""),"",IF(COUNTIFS(Documentos!$A$2:$A$601,$A100,Documentos!$B$2:$B$601,B$4)=0,"—",IF(SUMPRODUCT(MAX((Documentos!$A$2:$A$601=$A100)*(Documentos!$B$2:$B$601=B$4)*Documentos!$J$2:$J$601))=0,"OK",IF(SUMPRODUCT(MAX((Documentos!$A$2:$A$601=$A100)*(Documentos!$B$2:$B$601=B$4)*Documentos!$J$2:$J$601))&lt;TODAY(),"CAD",IF(SUMPRODUCT(MAX((Documentos!$A$2:$A$601=$A100)*(Documentos!$B$2:$B$601=B$4)*Documentos!$J$2:$J$601))-TODAY()&lt;=Configuración!$B$2,(SUMPRODUCT(MAX((Documentos!$A$2:$A$601=$A100)*(Documentos!$B$2:$B$601=B$4)*Documentos!$J$2:$J$601))-TODAY())&amp;" d","OK")))))</f>
        <v/>
      </c>
      <c r="C100" s="12" t="str">
        <f ca="1">IF(OR($A100="",C$4=""),"",IF(COUNTIFS(Documentos!$A$2:$A$601,$A100,Documentos!$B$2:$B$601,C$4)=0,"—",IF(SUMPRODUCT(MAX((Documentos!$A$2:$A$601=$A100)*(Documentos!$B$2:$B$601=C$4)*Documentos!$J$2:$J$601))=0,"OK",IF(SUMPRODUCT(MAX((Documentos!$A$2:$A$601=$A100)*(Documentos!$B$2:$B$601=C$4)*Documentos!$J$2:$J$601))&lt;TODAY(),"CAD",IF(SUMPRODUCT(MAX((Documentos!$A$2:$A$601=$A100)*(Documentos!$B$2:$B$601=C$4)*Documentos!$J$2:$J$601))-TODAY()&lt;=Configuración!$B$2,(SUMPRODUCT(MAX((Documentos!$A$2:$A$601=$A100)*(Documentos!$B$2:$B$601=C$4)*Documentos!$J$2:$J$601))-TODAY())&amp;" d","OK")))))</f>
        <v/>
      </c>
      <c r="D100" s="12" t="str">
        <f ca="1">IF(OR($A100="",D$4=""),"",IF(COUNTIFS(Documentos!$A$2:$A$601,$A100,Documentos!$B$2:$B$601,D$4)=0,"—",IF(SUMPRODUCT(MAX((Documentos!$A$2:$A$601=$A100)*(Documentos!$B$2:$B$601=D$4)*Documentos!$J$2:$J$601))=0,"OK",IF(SUMPRODUCT(MAX((Documentos!$A$2:$A$601=$A100)*(Documentos!$B$2:$B$601=D$4)*Documentos!$J$2:$J$601))&lt;TODAY(),"CAD",IF(SUMPRODUCT(MAX((Documentos!$A$2:$A$601=$A100)*(Documentos!$B$2:$B$601=D$4)*Documentos!$J$2:$J$601))-TODAY()&lt;=Configuración!$B$2,(SUMPRODUCT(MAX((Documentos!$A$2:$A$601=$A100)*(Documentos!$B$2:$B$601=D$4)*Documentos!$J$2:$J$601))-TODAY())&amp;" d","OK")))))</f>
        <v/>
      </c>
      <c r="E100" s="12" t="str">
        <f ca="1">IF(OR($A100="",E$4=""),"",IF(COUNTIFS(Documentos!$A$2:$A$601,$A100,Documentos!$B$2:$B$601,E$4)=0,"—",IF(SUMPRODUCT(MAX((Documentos!$A$2:$A$601=$A100)*(Documentos!$B$2:$B$601=E$4)*Documentos!$J$2:$J$601))=0,"OK",IF(SUMPRODUCT(MAX((Documentos!$A$2:$A$601=$A100)*(Documentos!$B$2:$B$601=E$4)*Documentos!$J$2:$J$601))&lt;TODAY(),"CAD",IF(SUMPRODUCT(MAX((Documentos!$A$2:$A$601=$A100)*(Documentos!$B$2:$B$601=E$4)*Documentos!$J$2:$J$601))-TODAY()&lt;=Configuración!$B$2,(SUMPRODUCT(MAX((Documentos!$A$2:$A$601=$A100)*(Documentos!$B$2:$B$601=E$4)*Documentos!$J$2:$J$601))-TODAY())&amp;" d","OK")))))</f>
        <v/>
      </c>
      <c r="F100" s="12" t="str">
        <f ca="1">IF(OR($A100="",F$4=""),"",IF(COUNTIFS(Documentos!$A$2:$A$601,$A100,Documentos!$B$2:$B$601,F$4)=0,"—",IF(SUMPRODUCT(MAX((Documentos!$A$2:$A$601=$A100)*(Documentos!$B$2:$B$601=F$4)*Documentos!$J$2:$J$601))=0,"OK",IF(SUMPRODUCT(MAX((Documentos!$A$2:$A$601=$A100)*(Documentos!$B$2:$B$601=F$4)*Documentos!$J$2:$J$601))&lt;TODAY(),"CAD",IF(SUMPRODUCT(MAX((Documentos!$A$2:$A$601=$A100)*(Documentos!$B$2:$B$601=F$4)*Documentos!$J$2:$J$601))-TODAY()&lt;=Configuración!$B$2,(SUMPRODUCT(MAX((Documentos!$A$2:$A$601=$A100)*(Documentos!$B$2:$B$601=F$4)*Documentos!$J$2:$J$601))-TODAY())&amp;" d","OK")))))</f>
        <v/>
      </c>
      <c r="G100" s="12" t="str">
        <f ca="1">IF(OR($A100="",G$4=""),"",IF(COUNTIFS(Documentos!$A$2:$A$601,$A100,Documentos!$B$2:$B$601,G$4)=0,"—",IF(SUMPRODUCT(MAX((Documentos!$A$2:$A$601=$A100)*(Documentos!$B$2:$B$601=G$4)*Documentos!$J$2:$J$601))=0,"OK",IF(SUMPRODUCT(MAX((Documentos!$A$2:$A$601=$A100)*(Documentos!$B$2:$B$601=G$4)*Documentos!$J$2:$J$601))&lt;TODAY(),"CAD",IF(SUMPRODUCT(MAX((Documentos!$A$2:$A$601=$A100)*(Documentos!$B$2:$B$601=G$4)*Documentos!$J$2:$J$601))-TODAY()&lt;=Configuración!$B$2,(SUMPRODUCT(MAX((Documentos!$A$2:$A$601=$A100)*(Documentos!$B$2:$B$601=G$4)*Documentos!$J$2:$J$601))-TODAY())&amp;" d","OK")))))</f>
        <v/>
      </c>
      <c r="H100" s="12" t="str">
        <f ca="1">IF(OR($A100="",H$4=""),"",IF(COUNTIFS(Documentos!$A$2:$A$601,$A100,Documentos!$B$2:$B$601,H$4)=0,"—",IF(SUMPRODUCT(MAX((Documentos!$A$2:$A$601=$A100)*(Documentos!$B$2:$B$601=H$4)*Documentos!$J$2:$J$601))=0,"OK",IF(SUMPRODUCT(MAX((Documentos!$A$2:$A$601=$A100)*(Documentos!$B$2:$B$601=H$4)*Documentos!$J$2:$J$601))&lt;TODAY(),"CAD",IF(SUMPRODUCT(MAX((Documentos!$A$2:$A$601=$A100)*(Documentos!$B$2:$B$601=H$4)*Documentos!$J$2:$J$601))-TODAY()&lt;=Configuración!$B$2,(SUMPRODUCT(MAX((Documentos!$A$2:$A$601=$A100)*(Documentos!$B$2:$B$601=H$4)*Documentos!$J$2:$J$601))-TODAY())&amp;" d","OK")))))</f>
        <v/>
      </c>
      <c r="I100" s="12" t="str">
        <f ca="1">IF(OR($A100="",I$4=""),"",IF(COUNTIFS(Documentos!$A$2:$A$601,$A100,Documentos!$B$2:$B$601,I$4)=0,"—",IF(SUMPRODUCT(MAX((Documentos!$A$2:$A$601=$A100)*(Documentos!$B$2:$B$601=I$4)*Documentos!$J$2:$J$601))=0,"OK",IF(SUMPRODUCT(MAX((Documentos!$A$2:$A$601=$A100)*(Documentos!$B$2:$B$601=I$4)*Documentos!$J$2:$J$601))&lt;TODAY(),"CAD",IF(SUMPRODUCT(MAX((Documentos!$A$2:$A$601=$A100)*(Documentos!$B$2:$B$601=I$4)*Documentos!$J$2:$J$601))-TODAY()&lt;=Configuración!$B$2,(SUMPRODUCT(MAX((Documentos!$A$2:$A$601=$A100)*(Documentos!$B$2:$B$601=I$4)*Documentos!$J$2:$J$601))-TODAY())&amp;" d","OK")))))</f>
        <v/>
      </c>
      <c r="J100" s="12" t="str">
        <f ca="1">IF(OR($A100="",J$4=""),"",IF(COUNTIFS(Documentos!$A$2:$A$601,$A100,Documentos!$B$2:$B$601,J$4)=0,"—",IF(SUMPRODUCT(MAX((Documentos!$A$2:$A$601=$A100)*(Documentos!$B$2:$B$601=J$4)*Documentos!$J$2:$J$601))=0,"OK",IF(SUMPRODUCT(MAX((Documentos!$A$2:$A$601=$A100)*(Documentos!$B$2:$B$601=J$4)*Documentos!$J$2:$J$601))&lt;TODAY(),"CAD",IF(SUMPRODUCT(MAX((Documentos!$A$2:$A$601=$A100)*(Documentos!$B$2:$B$601=J$4)*Documentos!$J$2:$J$601))-TODAY()&lt;=Configuración!$B$2,(SUMPRODUCT(MAX((Documentos!$A$2:$A$601=$A100)*(Documentos!$B$2:$B$601=J$4)*Documentos!$J$2:$J$601))-TODAY())&amp;" d","OK")))))</f>
        <v/>
      </c>
      <c r="K100" s="12" t="str">
        <f ca="1">IF(OR($A100="",K$4=""),"",IF(COUNTIFS(Documentos!$A$2:$A$601,$A100,Documentos!$B$2:$B$601,K$4)=0,"—",IF(SUMPRODUCT(MAX((Documentos!$A$2:$A$601=$A100)*(Documentos!$B$2:$B$601=K$4)*Documentos!$J$2:$J$601))=0,"OK",IF(SUMPRODUCT(MAX((Documentos!$A$2:$A$601=$A100)*(Documentos!$B$2:$B$601=K$4)*Documentos!$J$2:$J$601))&lt;TODAY(),"CAD",IF(SUMPRODUCT(MAX((Documentos!$A$2:$A$601=$A100)*(Documentos!$B$2:$B$601=K$4)*Documentos!$J$2:$J$601))-TODAY()&lt;=Configuración!$B$2,(SUMPRODUCT(MAX((Documentos!$A$2:$A$601=$A100)*(Documentos!$B$2:$B$601=K$4)*Documentos!$J$2:$J$601))-TODAY())&amp;" d","OK")))))</f>
        <v/>
      </c>
    </row>
    <row r="101" spans="1:11" x14ac:dyDescent="0.3">
      <c r="A101" s="11" t="str">
        <f>IF(Trabajadores!A98="","",Trabajadores!A98)</f>
        <v/>
      </c>
      <c r="B101" s="12" t="str">
        <f ca="1">IF(OR($A101="",B$4=""),"",IF(COUNTIFS(Documentos!$A$2:$A$601,$A101,Documentos!$B$2:$B$601,B$4)=0,"—",IF(SUMPRODUCT(MAX((Documentos!$A$2:$A$601=$A101)*(Documentos!$B$2:$B$601=B$4)*Documentos!$J$2:$J$601))=0,"OK",IF(SUMPRODUCT(MAX((Documentos!$A$2:$A$601=$A101)*(Documentos!$B$2:$B$601=B$4)*Documentos!$J$2:$J$601))&lt;TODAY(),"CAD",IF(SUMPRODUCT(MAX((Documentos!$A$2:$A$601=$A101)*(Documentos!$B$2:$B$601=B$4)*Documentos!$J$2:$J$601))-TODAY()&lt;=Configuración!$B$2,(SUMPRODUCT(MAX((Documentos!$A$2:$A$601=$A101)*(Documentos!$B$2:$B$601=B$4)*Documentos!$J$2:$J$601))-TODAY())&amp;" d","OK")))))</f>
        <v/>
      </c>
      <c r="C101" s="12" t="str">
        <f ca="1">IF(OR($A101="",C$4=""),"",IF(COUNTIFS(Documentos!$A$2:$A$601,$A101,Documentos!$B$2:$B$601,C$4)=0,"—",IF(SUMPRODUCT(MAX((Documentos!$A$2:$A$601=$A101)*(Documentos!$B$2:$B$601=C$4)*Documentos!$J$2:$J$601))=0,"OK",IF(SUMPRODUCT(MAX((Documentos!$A$2:$A$601=$A101)*(Documentos!$B$2:$B$601=C$4)*Documentos!$J$2:$J$601))&lt;TODAY(),"CAD",IF(SUMPRODUCT(MAX((Documentos!$A$2:$A$601=$A101)*(Documentos!$B$2:$B$601=C$4)*Documentos!$J$2:$J$601))-TODAY()&lt;=Configuración!$B$2,(SUMPRODUCT(MAX((Documentos!$A$2:$A$601=$A101)*(Documentos!$B$2:$B$601=C$4)*Documentos!$J$2:$J$601))-TODAY())&amp;" d","OK")))))</f>
        <v/>
      </c>
      <c r="D101" s="12" t="str">
        <f ca="1">IF(OR($A101="",D$4=""),"",IF(COUNTIFS(Documentos!$A$2:$A$601,$A101,Documentos!$B$2:$B$601,D$4)=0,"—",IF(SUMPRODUCT(MAX((Documentos!$A$2:$A$601=$A101)*(Documentos!$B$2:$B$601=D$4)*Documentos!$J$2:$J$601))=0,"OK",IF(SUMPRODUCT(MAX((Documentos!$A$2:$A$601=$A101)*(Documentos!$B$2:$B$601=D$4)*Documentos!$J$2:$J$601))&lt;TODAY(),"CAD",IF(SUMPRODUCT(MAX((Documentos!$A$2:$A$601=$A101)*(Documentos!$B$2:$B$601=D$4)*Documentos!$J$2:$J$601))-TODAY()&lt;=Configuración!$B$2,(SUMPRODUCT(MAX((Documentos!$A$2:$A$601=$A101)*(Documentos!$B$2:$B$601=D$4)*Documentos!$J$2:$J$601))-TODAY())&amp;" d","OK")))))</f>
        <v/>
      </c>
      <c r="E101" s="12" t="str">
        <f ca="1">IF(OR($A101="",E$4=""),"",IF(COUNTIFS(Documentos!$A$2:$A$601,$A101,Documentos!$B$2:$B$601,E$4)=0,"—",IF(SUMPRODUCT(MAX((Documentos!$A$2:$A$601=$A101)*(Documentos!$B$2:$B$601=E$4)*Documentos!$J$2:$J$601))=0,"OK",IF(SUMPRODUCT(MAX((Documentos!$A$2:$A$601=$A101)*(Documentos!$B$2:$B$601=E$4)*Documentos!$J$2:$J$601))&lt;TODAY(),"CAD",IF(SUMPRODUCT(MAX((Documentos!$A$2:$A$601=$A101)*(Documentos!$B$2:$B$601=E$4)*Documentos!$J$2:$J$601))-TODAY()&lt;=Configuración!$B$2,(SUMPRODUCT(MAX((Documentos!$A$2:$A$601=$A101)*(Documentos!$B$2:$B$601=E$4)*Documentos!$J$2:$J$601))-TODAY())&amp;" d","OK")))))</f>
        <v/>
      </c>
      <c r="F101" s="12" t="str">
        <f ca="1">IF(OR($A101="",F$4=""),"",IF(COUNTIFS(Documentos!$A$2:$A$601,$A101,Documentos!$B$2:$B$601,F$4)=0,"—",IF(SUMPRODUCT(MAX((Documentos!$A$2:$A$601=$A101)*(Documentos!$B$2:$B$601=F$4)*Documentos!$J$2:$J$601))=0,"OK",IF(SUMPRODUCT(MAX((Documentos!$A$2:$A$601=$A101)*(Documentos!$B$2:$B$601=F$4)*Documentos!$J$2:$J$601))&lt;TODAY(),"CAD",IF(SUMPRODUCT(MAX((Documentos!$A$2:$A$601=$A101)*(Documentos!$B$2:$B$601=F$4)*Documentos!$J$2:$J$601))-TODAY()&lt;=Configuración!$B$2,(SUMPRODUCT(MAX((Documentos!$A$2:$A$601=$A101)*(Documentos!$B$2:$B$601=F$4)*Documentos!$J$2:$J$601))-TODAY())&amp;" d","OK")))))</f>
        <v/>
      </c>
      <c r="G101" s="12" t="str">
        <f ca="1">IF(OR($A101="",G$4=""),"",IF(COUNTIFS(Documentos!$A$2:$A$601,$A101,Documentos!$B$2:$B$601,G$4)=0,"—",IF(SUMPRODUCT(MAX((Documentos!$A$2:$A$601=$A101)*(Documentos!$B$2:$B$601=G$4)*Documentos!$J$2:$J$601))=0,"OK",IF(SUMPRODUCT(MAX((Documentos!$A$2:$A$601=$A101)*(Documentos!$B$2:$B$601=G$4)*Documentos!$J$2:$J$601))&lt;TODAY(),"CAD",IF(SUMPRODUCT(MAX((Documentos!$A$2:$A$601=$A101)*(Documentos!$B$2:$B$601=G$4)*Documentos!$J$2:$J$601))-TODAY()&lt;=Configuración!$B$2,(SUMPRODUCT(MAX((Documentos!$A$2:$A$601=$A101)*(Documentos!$B$2:$B$601=G$4)*Documentos!$J$2:$J$601))-TODAY())&amp;" d","OK")))))</f>
        <v/>
      </c>
      <c r="H101" s="12" t="str">
        <f ca="1">IF(OR($A101="",H$4=""),"",IF(COUNTIFS(Documentos!$A$2:$A$601,$A101,Documentos!$B$2:$B$601,H$4)=0,"—",IF(SUMPRODUCT(MAX((Documentos!$A$2:$A$601=$A101)*(Documentos!$B$2:$B$601=H$4)*Documentos!$J$2:$J$601))=0,"OK",IF(SUMPRODUCT(MAX((Documentos!$A$2:$A$601=$A101)*(Documentos!$B$2:$B$601=H$4)*Documentos!$J$2:$J$601))&lt;TODAY(),"CAD",IF(SUMPRODUCT(MAX((Documentos!$A$2:$A$601=$A101)*(Documentos!$B$2:$B$601=H$4)*Documentos!$J$2:$J$601))-TODAY()&lt;=Configuración!$B$2,(SUMPRODUCT(MAX((Documentos!$A$2:$A$601=$A101)*(Documentos!$B$2:$B$601=H$4)*Documentos!$J$2:$J$601))-TODAY())&amp;" d","OK")))))</f>
        <v/>
      </c>
      <c r="I101" s="12" t="str">
        <f ca="1">IF(OR($A101="",I$4=""),"",IF(COUNTIFS(Documentos!$A$2:$A$601,$A101,Documentos!$B$2:$B$601,I$4)=0,"—",IF(SUMPRODUCT(MAX((Documentos!$A$2:$A$601=$A101)*(Documentos!$B$2:$B$601=I$4)*Documentos!$J$2:$J$601))=0,"OK",IF(SUMPRODUCT(MAX((Documentos!$A$2:$A$601=$A101)*(Documentos!$B$2:$B$601=I$4)*Documentos!$J$2:$J$601))&lt;TODAY(),"CAD",IF(SUMPRODUCT(MAX((Documentos!$A$2:$A$601=$A101)*(Documentos!$B$2:$B$601=I$4)*Documentos!$J$2:$J$601))-TODAY()&lt;=Configuración!$B$2,(SUMPRODUCT(MAX((Documentos!$A$2:$A$601=$A101)*(Documentos!$B$2:$B$601=I$4)*Documentos!$J$2:$J$601))-TODAY())&amp;" d","OK")))))</f>
        <v/>
      </c>
      <c r="J101" s="12" t="str">
        <f ca="1">IF(OR($A101="",J$4=""),"",IF(COUNTIFS(Documentos!$A$2:$A$601,$A101,Documentos!$B$2:$B$601,J$4)=0,"—",IF(SUMPRODUCT(MAX((Documentos!$A$2:$A$601=$A101)*(Documentos!$B$2:$B$601=J$4)*Documentos!$J$2:$J$601))=0,"OK",IF(SUMPRODUCT(MAX((Documentos!$A$2:$A$601=$A101)*(Documentos!$B$2:$B$601=J$4)*Documentos!$J$2:$J$601))&lt;TODAY(),"CAD",IF(SUMPRODUCT(MAX((Documentos!$A$2:$A$601=$A101)*(Documentos!$B$2:$B$601=J$4)*Documentos!$J$2:$J$601))-TODAY()&lt;=Configuración!$B$2,(SUMPRODUCT(MAX((Documentos!$A$2:$A$601=$A101)*(Documentos!$B$2:$B$601=J$4)*Documentos!$J$2:$J$601))-TODAY())&amp;" d","OK")))))</f>
        <v/>
      </c>
      <c r="K101" s="12" t="str">
        <f ca="1">IF(OR($A101="",K$4=""),"",IF(COUNTIFS(Documentos!$A$2:$A$601,$A101,Documentos!$B$2:$B$601,K$4)=0,"—",IF(SUMPRODUCT(MAX((Documentos!$A$2:$A$601=$A101)*(Documentos!$B$2:$B$601=K$4)*Documentos!$J$2:$J$601))=0,"OK",IF(SUMPRODUCT(MAX((Documentos!$A$2:$A$601=$A101)*(Documentos!$B$2:$B$601=K$4)*Documentos!$J$2:$J$601))&lt;TODAY(),"CAD",IF(SUMPRODUCT(MAX((Documentos!$A$2:$A$601=$A101)*(Documentos!$B$2:$B$601=K$4)*Documentos!$J$2:$J$601))-TODAY()&lt;=Configuración!$B$2,(SUMPRODUCT(MAX((Documentos!$A$2:$A$601=$A101)*(Documentos!$B$2:$B$601=K$4)*Documentos!$J$2:$J$601))-TODAY())&amp;" d","OK")))))</f>
        <v/>
      </c>
    </row>
    <row r="102" spans="1:11" x14ac:dyDescent="0.3">
      <c r="A102" s="11" t="str">
        <f>IF(Trabajadores!A99="","",Trabajadores!A99)</f>
        <v/>
      </c>
      <c r="B102" s="12" t="str">
        <f ca="1">IF(OR($A102="",B$4=""),"",IF(COUNTIFS(Documentos!$A$2:$A$601,$A102,Documentos!$B$2:$B$601,B$4)=0,"—",IF(SUMPRODUCT(MAX((Documentos!$A$2:$A$601=$A102)*(Documentos!$B$2:$B$601=B$4)*Documentos!$J$2:$J$601))=0,"OK",IF(SUMPRODUCT(MAX((Documentos!$A$2:$A$601=$A102)*(Documentos!$B$2:$B$601=B$4)*Documentos!$J$2:$J$601))&lt;TODAY(),"CAD",IF(SUMPRODUCT(MAX((Documentos!$A$2:$A$601=$A102)*(Documentos!$B$2:$B$601=B$4)*Documentos!$J$2:$J$601))-TODAY()&lt;=Configuración!$B$2,(SUMPRODUCT(MAX((Documentos!$A$2:$A$601=$A102)*(Documentos!$B$2:$B$601=B$4)*Documentos!$J$2:$J$601))-TODAY())&amp;" d","OK")))))</f>
        <v/>
      </c>
      <c r="C102" s="12" t="str">
        <f ca="1">IF(OR($A102="",C$4=""),"",IF(COUNTIFS(Documentos!$A$2:$A$601,$A102,Documentos!$B$2:$B$601,C$4)=0,"—",IF(SUMPRODUCT(MAX((Documentos!$A$2:$A$601=$A102)*(Documentos!$B$2:$B$601=C$4)*Documentos!$J$2:$J$601))=0,"OK",IF(SUMPRODUCT(MAX((Documentos!$A$2:$A$601=$A102)*(Documentos!$B$2:$B$601=C$4)*Documentos!$J$2:$J$601))&lt;TODAY(),"CAD",IF(SUMPRODUCT(MAX((Documentos!$A$2:$A$601=$A102)*(Documentos!$B$2:$B$601=C$4)*Documentos!$J$2:$J$601))-TODAY()&lt;=Configuración!$B$2,(SUMPRODUCT(MAX((Documentos!$A$2:$A$601=$A102)*(Documentos!$B$2:$B$601=C$4)*Documentos!$J$2:$J$601))-TODAY())&amp;" d","OK")))))</f>
        <v/>
      </c>
      <c r="D102" s="12" t="str">
        <f ca="1">IF(OR($A102="",D$4=""),"",IF(COUNTIFS(Documentos!$A$2:$A$601,$A102,Documentos!$B$2:$B$601,D$4)=0,"—",IF(SUMPRODUCT(MAX((Documentos!$A$2:$A$601=$A102)*(Documentos!$B$2:$B$601=D$4)*Documentos!$J$2:$J$601))=0,"OK",IF(SUMPRODUCT(MAX((Documentos!$A$2:$A$601=$A102)*(Documentos!$B$2:$B$601=D$4)*Documentos!$J$2:$J$601))&lt;TODAY(),"CAD",IF(SUMPRODUCT(MAX((Documentos!$A$2:$A$601=$A102)*(Documentos!$B$2:$B$601=D$4)*Documentos!$J$2:$J$601))-TODAY()&lt;=Configuración!$B$2,(SUMPRODUCT(MAX((Documentos!$A$2:$A$601=$A102)*(Documentos!$B$2:$B$601=D$4)*Documentos!$J$2:$J$601))-TODAY())&amp;" d","OK")))))</f>
        <v/>
      </c>
      <c r="E102" s="12" t="str">
        <f ca="1">IF(OR($A102="",E$4=""),"",IF(COUNTIFS(Documentos!$A$2:$A$601,$A102,Documentos!$B$2:$B$601,E$4)=0,"—",IF(SUMPRODUCT(MAX((Documentos!$A$2:$A$601=$A102)*(Documentos!$B$2:$B$601=E$4)*Documentos!$J$2:$J$601))=0,"OK",IF(SUMPRODUCT(MAX((Documentos!$A$2:$A$601=$A102)*(Documentos!$B$2:$B$601=E$4)*Documentos!$J$2:$J$601))&lt;TODAY(),"CAD",IF(SUMPRODUCT(MAX((Documentos!$A$2:$A$601=$A102)*(Documentos!$B$2:$B$601=E$4)*Documentos!$J$2:$J$601))-TODAY()&lt;=Configuración!$B$2,(SUMPRODUCT(MAX((Documentos!$A$2:$A$601=$A102)*(Documentos!$B$2:$B$601=E$4)*Documentos!$J$2:$J$601))-TODAY())&amp;" d","OK")))))</f>
        <v/>
      </c>
      <c r="F102" s="12" t="str">
        <f ca="1">IF(OR($A102="",F$4=""),"",IF(COUNTIFS(Documentos!$A$2:$A$601,$A102,Documentos!$B$2:$B$601,F$4)=0,"—",IF(SUMPRODUCT(MAX((Documentos!$A$2:$A$601=$A102)*(Documentos!$B$2:$B$601=F$4)*Documentos!$J$2:$J$601))=0,"OK",IF(SUMPRODUCT(MAX((Documentos!$A$2:$A$601=$A102)*(Documentos!$B$2:$B$601=F$4)*Documentos!$J$2:$J$601))&lt;TODAY(),"CAD",IF(SUMPRODUCT(MAX((Documentos!$A$2:$A$601=$A102)*(Documentos!$B$2:$B$601=F$4)*Documentos!$J$2:$J$601))-TODAY()&lt;=Configuración!$B$2,(SUMPRODUCT(MAX((Documentos!$A$2:$A$601=$A102)*(Documentos!$B$2:$B$601=F$4)*Documentos!$J$2:$J$601))-TODAY())&amp;" d","OK")))))</f>
        <v/>
      </c>
      <c r="G102" s="12" t="str">
        <f ca="1">IF(OR($A102="",G$4=""),"",IF(COUNTIFS(Documentos!$A$2:$A$601,$A102,Documentos!$B$2:$B$601,G$4)=0,"—",IF(SUMPRODUCT(MAX((Documentos!$A$2:$A$601=$A102)*(Documentos!$B$2:$B$601=G$4)*Documentos!$J$2:$J$601))=0,"OK",IF(SUMPRODUCT(MAX((Documentos!$A$2:$A$601=$A102)*(Documentos!$B$2:$B$601=G$4)*Documentos!$J$2:$J$601))&lt;TODAY(),"CAD",IF(SUMPRODUCT(MAX((Documentos!$A$2:$A$601=$A102)*(Documentos!$B$2:$B$601=G$4)*Documentos!$J$2:$J$601))-TODAY()&lt;=Configuración!$B$2,(SUMPRODUCT(MAX((Documentos!$A$2:$A$601=$A102)*(Documentos!$B$2:$B$601=G$4)*Documentos!$J$2:$J$601))-TODAY())&amp;" d","OK")))))</f>
        <v/>
      </c>
      <c r="H102" s="12" t="str">
        <f ca="1">IF(OR($A102="",H$4=""),"",IF(COUNTIFS(Documentos!$A$2:$A$601,$A102,Documentos!$B$2:$B$601,H$4)=0,"—",IF(SUMPRODUCT(MAX((Documentos!$A$2:$A$601=$A102)*(Documentos!$B$2:$B$601=H$4)*Documentos!$J$2:$J$601))=0,"OK",IF(SUMPRODUCT(MAX((Documentos!$A$2:$A$601=$A102)*(Documentos!$B$2:$B$601=H$4)*Documentos!$J$2:$J$601))&lt;TODAY(),"CAD",IF(SUMPRODUCT(MAX((Documentos!$A$2:$A$601=$A102)*(Documentos!$B$2:$B$601=H$4)*Documentos!$J$2:$J$601))-TODAY()&lt;=Configuración!$B$2,(SUMPRODUCT(MAX((Documentos!$A$2:$A$601=$A102)*(Documentos!$B$2:$B$601=H$4)*Documentos!$J$2:$J$601))-TODAY())&amp;" d","OK")))))</f>
        <v/>
      </c>
      <c r="I102" s="12" t="str">
        <f ca="1">IF(OR($A102="",I$4=""),"",IF(COUNTIFS(Documentos!$A$2:$A$601,$A102,Documentos!$B$2:$B$601,I$4)=0,"—",IF(SUMPRODUCT(MAX((Documentos!$A$2:$A$601=$A102)*(Documentos!$B$2:$B$601=I$4)*Documentos!$J$2:$J$601))=0,"OK",IF(SUMPRODUCT(MAX((Documentos!$A$2:$A$601=$A102)*(Documentos!$B$2:$B$601=I$4)*Documentos!$J$2:$J$601))&lt;TODAY(),"CAD",IF(SUMPRODUCT(MAX((Documentos!$A$2:$A$601=$A102)*(Documentos!$B$2:$B$601=I$4)*Documentos!$J$2:$J$601))-TODAY()&lt;=Configuración!$B$2,(SUMPRODUCT(MAX((Documentos!$A$2:$A$601=$A102)*(Documentos!$B$2:$B$601=I$4)*Documentos!$J$2:$J$601))-TODAY())&amp;" d","OK")))))</f>
        <v/>
      </c>
      <c r="J102" s="12" t="str">
        <f ca="1">IF(OR($A102="",J$4=""),"",IF(COUNTIFS(Documentos!$A$2:$A$601,$A102,Documentos!$B$2:$B$601,J$4)=0,"—",IF(SUMPRODUCT(MAX((Documentos!$A$2:$A$601=$A102)*(Documentos!$B$2:$B$601=J$4)*Documentos!$J$2:$J$601))=0,"OK",IF(SUMPRODUCT(MAX((Documentos!$A$2:$A$601=$A102)*(Documentos!$B$2:$B$601=J$4)*Documentos!$J$2:$J$601))&lt;TODAY(),"CAD",IF(SUMPRODUCT(MAX((Documentos!$A$2:$A$601=$A102)*(Documentos!$B$2:$B$601=J$4)*Documentos!$J$2:$J$601))-TODAY()&lt;=Configuración!$B$2,(SUMPRODUCT(MAX((Documentos!$A$2:$A$601=$A102)*(Documentos!$B$2:$B$601=J$4)*Documentos!$J$2:$J$601))-TODAY())&amp;" d","OK")))))</f>
        <v/>
      </c>
      <c r="K102" s="12" t="str">
        <f ca="1">IF(OR($A102="",K$4=""),"",IF(COUNTIFS(Documentos!$A$2:$A$601,$A102,Documentos!$B$2:$B$601,K$4)=0,"—",IF(SUMPRODUCT(MAX((Documentos!$A$2:$A$601=$A102)*(Documentos!$B$2:$B$601=K$4)*Documentos!$J$2:$J$601))=0,"OK",IF(SUMPRODUCT(MAX((Documentos!$A$2:$A$601=$A102)*(Documentos!$B$2:$B$601=K$4)*Documentos!$J$2:$J$601))&lt;TODAY(),"CAD",IF(SUMPRODUCT(MAX((Documentos!$A$2:$A$601=$A102)*(Documentos!$B$2:$B$601=K$4)*Documentos!$J$2:$J$601))-TODAY()&lt;=Configuración!$B$2,(SUMPRODUCT(MAX((Documentos!$A$2:$A$601=$A102)*(Documentos!$B$2:$B$601=K$4)*Documentos!$J$2:$J$601))-TODAY())&amp;" d","OK")))))</f>
        <v/>
      </c>
    </row>
    <row r="103" spans="1:11" x14ac:dyDescent="0.3">
      <c r="A103" s="11" t="str">
        <f>IF(Trabajadores!A100="","",Trabajadores!A100)</f>
        <v/>
      </c>
      <c r="B103" s="12" t="str">
        <f ca="1">IF(OR($A103="",B$4=""),"",IF(COUNTIFS(Documentos!$A$2:$A$601,$A103,Documentos!$B$2:$B$601,B$4)=0,"—",IF(SUMPRODUCT(MAX((Documentos!$A$2:$A$601=$A103)*(Documentos!$B$2:$B$601=B$4)*Documentos!$J$2:$J$601))=0,"OK",IF(SUMPRODUCT(MAX((Documentos!$A$2:$A$601=$A103)*(Documentos!$B$2:$B$601=B$4)*Documentos!$J$2:$J$601))&lt;TODAY(),"CAD",IF(SUMPRODUCT(MAX((Documentos!$A$2:$A$601=$A103)*(Documentos!$B$2:$B$601=B$4)*Documentos!$J$2:$J$601))-TODAY()&lt;=Configuración!$B$2,(SUMPRODUCT(MAX((Documentos!$A$2:$A$601=$A103)*(Documentos!$B$2:$B$601=B$4)*Documentos!$J$2:$J$601))-TODAY())&amp;" d","OK")))))</f>
        <v/>
      </c>
      <c r="C103" s="12" t="str">
        <f ca="1">IF(OR($A103="",C$4=""),"",IF(COUNTIFS(Documentos!$A$2:$A$601,$A103,Documentos!$B$2:$B$601,C$4)=0,"—",IF(SUMPRODUCT(MAX((Documentos!$A$2:$A$601=$A103)*(Documentos!$B$2:$B$601=C$4)*Documentos!$J$2:$J$601))=0,"OK",IF(SUMPRODUCT(MAX((Documentos!$A$2:$A$601=$A103)*(Documentos!$B$2:$B$601=C$4)*Documentos!$J$2:$J$601))&lt;TODAY(),"CAD",IF(SUMPRODUCT(MAX((Documentos!$A$2:$A$601=$A103)*(Documentos!$B$2:$B$601=C$4)*Documentos!$J$2:$J$601))-TODAY()&lt;=Configuración!$B$2,(SUMPRODUCT(MAX((Documentos!$A$2:$A$601=$A103)*(Documentos!$B$2:$B$601=C$4)*Documentos!$J$2:$J$601))-TODAY())&amp;" d","OK")))))</f>
        <v/>
      </c>
      <c r="D103" s="12" t="str">
        <f ca="1">IF(OR($A103="",D$4=""),"",IF(COUNTIFS(Documentos!$A$2:$A$601,$A103,Documentos!$B$2:$B$601,D$4)=0,"—",IF(SUMPRODUCT(MAX((Documentos!$A$2:$A$601=$A103)*(Documentos!$B$2:$B$601=D$4)*Documentos!$J$2:$J$601))=0,"OK",IF(SUMPRODUCT(MAX((Documentos!$A$2:$A$601=$A103)*(Documentos!$B$2:$B$601=D$4)*Documentos!$J$2:$J$601))&lt;TODAY(),"CAD",IF(SUMPRODUCT(MAX((Documentos!$A$2:$A$601=$A103)*(Documentos!$B$2:$B$601=D$4)*Documentos!$J$2:$J$601))-TODAY()&lt;=Configuración!$B$2,(SUMPRODUCT(MAX((Documentos!$A$2:$A$601=$A103)*(Documentos!$B$2:$B$601=D$4)*Documentos!$J$2:$J$601))-TODAY())&amp;" d","OK")))))</f>
        <v/>
      </c>
      <c r="E103" s="12" t="str">
        <f ca="1">IF(OR($A103="",E$4=""),"",IF(COUNTIFS(Documentos!$A$2:$A$601,$A103,Documentos!$B$2:$B$601,E$4)=0,"—",IF(SUMPRODUCT(MAX((Documentos!$A$2:$A$601=$A103)*(Documentos!$B$2:$B$601=E$4)*Documentos!$J$2:$J$601))=0,"OK",IF(SUMPRODUCT(MAX((Documentos!$A$2:$A$601=$A103)*(Documentos!$B$2:$B$601=E$4)*Documentos!$J$2:$J$601))&lt;TODAY(),"CAD",IF(SUMPRODUCT(MAX((Documentos!$A$2:$A$601=$A103)*(Documentos!$B$2:$B$601=E$4)*Documentos!$J$2:$J$601))-TODAY()&lt;=Configuración!$B$2,(SUMPRODUCT(MAX((Documentos!$A$2:$A$601=$A103)*(Documentos!$B$2:$B$601=E$4)*Documentos!$J$2:$J$601))-TODAY())&amp;" d","OK")))))</f>
        <v/>
      </c>
      <c r="F103" s="12" t="str">
        <f ca="1">IF(OR($A103="",F$4=""),"",IF(COUNTIFS(Documentos!$A$2:$A$601,$A103,Documentos!$B$2:$B$601,F$4)=0,"—",IF(SUMPRODUCT(MAX((Documentos!$A$2:$A$601=$A103)*(Documentos!$B$2:$B$601=F$4)*Documentos!$J$2:$J$601))=0,"OK",IF(SUMPRODUCT(MAX((Documentos!$A$2:$A$601=$A103)*(Documentos!$B$2:$B$601=F$4)*Documentos!$J$2:$J$601))&lt;TODAY(),"CAD",IF(SUMPRODUCT(MAX((Documentos!$A$2:$A$601=$A103)*(Documentos!$B$2:$B$601=F$4)*Documentos!$J$2:$J$601))-TODAY()&lt;=Configuración!$B$2,(SUMPRODUCT(MAX((Documentos!$A$2:$A$601=$A103)*(Documentos!$B$2:$B$601=F$4)*Documentos!$J$2:$J$601))-TODAY())&amp;" d","OK")))))</f>
        <v/>
      </c>
      <c r="G103" s="12" t="str">
        <f ca="1">IF(OR($A103="",G$4=""),"",IF(COUNTIFS(Documentos!$A$2:$A$601,$A103,Documentos!$B$2:$B$601,G$4)=0,"—",IF(SUMPRODUCT(MAX((Documentos!$A$2:$A$601=$A103)*(Documentos!$B$2:$B$601=G$4)*Documentos!$J$2:$J$601))=0,"OK",IF(SUMPRODUCT(MAX((Documentos!$A$2:$A$601=$A103)*(Documentos!$B$2:$B$601=G$4)*Documentos!$J$2:$J$601))&lt;TODAY(),"CAD",IF(SUMPRODUCT(MAX((Documentos!$A$2:$A$601=$A103)*(Documentos!$B$2:$B$601=G$4)*Documentos!$J$2:$J$601))-TODAY()&lt;=Configuración!$B$2,(SUMPRODUCT(MAX((Documentos!$A$2:$A$601=$A103)*(Documentos!$B$2:$B$601=G$4)*Documentos!$J$2:$J$601))-TODAY())&amp;" d","OK")))))</f>
        <v/>
      </c>
      <c r="H103" s="12" t="str">
        <f ca="1">IF(OR($A103="",H$4=""),"",IF(COUNTIFS(Documentos!$A$2:$A$601,$A103,Documentos!$B$2:$B$601,H$4)=0,"—",IF(SUMPRODUCT(MAX((Documentos!$A$2:$A$601=$A103)*(Documentos!$B$2:$B$601=H$4)*Documentos!$J$2:$J$601))=0,"OK",IF(SUMPRODUCT(MAX((Documentos!$A$2:$A$601=$A103)*(Documentos!$B$2:$B$601=H$4)*Documentos!$J$2:$J$601))&lt;TODAY(),"CAD",IF(SUMPRODUCT(MAX((Documentos!$A$2:$A$601=$A103)*(Documentos!$B$2:$B$601=H$4)*Documentos!$J$2:$J$601))-TODAY()&lt;=Configuración!$B$2,(SUMPRODUCT(MAX((Documentos!$A$2:$A$601=$A103)*(Documentos!$B$2:$B$601=H$4)*Documentos!$J$2:$J$601))-TODAY())&amp;" d","OK")))))</f>
        <v/>
      </c>
      <c r="I103" s="12" t="str">
        <f ca="1">IF(OR($A103="",I$4=""),"",IF(COUNTIFS(Documentos!$A$2:$A$601,$A103,Documentos!$B$2:$B$601,I$4)=0,"—",IF(SUMPRODUCT(MAX((Documentos!$A$2:$A$601=$A103)*(Documentos!$B$2:$B$601=I$4)*Documentos!$J$2:$J$601))=0,"OK",IF(SUMPRODUCT(MAX((Documentos!$A$2:$A$601=$A103)*(Documentos!$B$2:$B$601=I$4)*Documentos!$J$2:$J$601))&lt;TODAY(),"CAD",IF(SUMPRODUCT(MAX((Documentos!$A$2:$A$601=$A103)*(Documentos!$B$2:$B$601=I$4)*Documentos!$J$2:$J$601))-TODAY()&lt;=Configuración!$B$2,(SUMPRODUCT(MAX((Documentos!$A$2:$A$601=$A103)*(Documentos!$B$2:$B$601=I$4)*Documentos!$J$2:$J$601))-TODAY())&amp;" d","OK")))))</f>
        <v/>
      </c>
      <c r="J103" s="12" t="str">
        <f ca="1">IF(OR($A103="",J$4=""),"",IF(COUNTIFS(Documentos!$A$2:$A$601,$A103,Documentos!$B$2:$B$601,J$4)=0,"—",IF(SUMPRODUCT(MAX((Documentos!$A$2:$A$601=$A103)*(Documentos!$B$2:$B$601=J$4)*Documentos!$J$2:$J$601))=0,"OK",IF(SUMPRODUCT(MAX((Documentos!$A$2:$A$601=$A103)*(Documentos!$B$2:$B$601=J$4)*Documentos!$J$2:$J$601))&lt;TODAY(),"CAD",IF(SUMPRODUCT(MAX((Documentos!$A$2:$A$601=$A103)*(Documentos!$B$2:$B$601=J$4)*Documentos!$J$2:$J$601))-TODAY()&lt;=Configuración!$B$2,(SUMPRODUCT(MAX((Documentos!$A$2:$A$601=$A103)*(Documentos!$B$2:$B$601=J$4)*Documentos!$J$2:$J$601))-TODAY())&amp;" d","OK")))))</f>
        <v/>
      </c>
      <c r="K103" s="12" t="str">
        <f ca="1">IF(OR($A103="",K$4=""),"",IF(COUNTIFS(Documentos!$A$2:$A$601,$A103,Documentos!$B$2:$B$601,K$4)=0,"—",IF(SUMPRODUCT(MAX((Documentos!$A$2:$A$601=$A103)*(Documentos!$B$2:$B$601=K$4)*Documentos!$J$2:$J$601))=0,"OK",IF(SUMPRODUCT(MAX((Documentos!$A$2:$A$601=$A103)*(Documentos!$B$2:$B$601=K$4)*Documentos!$J$2:$J$601))&lt;TODAY(),"CAD",IF(SUMPRODUCT(MAX((Documentos!$A$2:$A$601=$A103)*(Documentos!$B$2:$B$601=K$4)*Documentos!$J$2:$J$601))-TODAY()&lt;=Configuración!$B$2,(SUMPRODUCT(MAX((Documentos!$A$2:$A$601=$A103)*(Documentos!$B$2:$B$601=K$4)*Documentos!$J$2:$J$601))-TODAY())&amp;" d","OK")))))</f>
        <v/>
      </c>
    </row>
    <row r="104" spans="1:11" x14ac:dyDescent="0.3">
      <c r="A104" s="11" t="str">
        <f>IF(Trabajadores!A101="","",Trabajadores!A101)</f>
        <v/>
      </c>
      <c r="B104" s="12" t="str">
        <f ca="1">IF(OR($A104="",B$4=""),"",IF(COUNTIFS(Documentos!$A$2:$A$601,$A104,Documentos!$B$2:$B$601,B$4)=0,"—",IF(SUMPRODUCT(MAX((Documentos!$A$2:$A$601=$A104)*(Documentos!$B$2:$B$601=B$4)*Documentos!$J$2:$J$601))=0,"OK",IF(SUMPRODUCT(MAX((Documentos!$A$2:$A$601=$A104)*(Documentos!$B$2:$B$601=B$4)*Documentos!$J$2:$J$601))&lt;TODAY(),"CAD",IF(SUMPRODUCT(MAX((Documentos!$A$2:$A$601=$A104)*(Documentos!$B$2:$B$601=B$4)*Documentos!$J$2:$J$601))-TODAY()&lt;=Configuración!$B$2,(SUMPRODUCT(MAX((Documentos!$A$2:$A$601=$A104)*(Documentos!$B$2:$B$601=B$4)*Documentos!$J$2:$J$601))-TODAY())&amp;" d","OK")))))</f>
        <v/>
      </c>
      <c r="C104" s="12" t="str">
        <f ca="1">IF(OR($A104="",C$4=""),"",IF(COUNTIFS(Documentos!$A$2:$A$601,$A104,Documentos!$B$2:$B$601,C$4)=0,"—",IF(SUMPRODUCT(MAX((Documentos!$A$2:$A$601=$A104)*(Documentos!$B$2:$B$601=C$4)*Documentos!$J$2:$J$601))=0,"OK",IF(SUMPRODUCT(MAX((Documentos!$A$2:$A$601=$A104)*(Documentos!$B$2:$B$601=C$4)*Documentos!$J$2:$J$601))&lt;TODAY(),"CAD",IF(SUMPRODUCT(MAX((Documentos!$A$2:$A$601=$A104)*(Documentos!$B$2:$B$601=C$4)*Documentos!$J$2:$J$601))-TODAY()&lt;=Configuración!$B$2,(SUMPRODUCT(MAX((Documentos!$A$2:$A$601=$A104)*(Documentos!$B$2:$B$601=C$4)*Documentos!$J$2:$J$601))-TODAY())&amp;" d","OK")))))</f>
        <v/>
      </c>
      <c r="D104" s="12" t="str">
        <f ca="1">IF(OR($A104="",D$4=""),"",IF(COUNTIFS(Documentos!$A$2:$A$601,$A104,Documentos!$B$2:$B$601,D$4)=0,"—",IF(SUMPRODUCT(MAX((Documentos!$A$2:$A$601=$A104)*(Documentos!$B$2:$B$601=D$4)*Documentos!$J$2:$J$601))=0,"OK",IF(SUMPRODUCT(MAX((Documentos!$A$2:$A$601=$A104)*(Documentos!$B$2:$B$601=D$4)*Documentos!$J$2:$J$601))&lt;TODAY(),"CAD",IF(SUMPRODUCT(MAX((Documentos!$A$2:$A$601=$A104)*(Documentos!$B$2:$B$601=D$4)*Documentos!$J$2:$J$601))-TODAY()&lt;=Configuración!$B$2,(SUMPRODUCT(MAX((Documentos!$A$2:$A$601=$A104)*(Documentos!$B$2:$B$601=D$4)*Documentos!$J$2:$J$601))-TODAY())&amp;" d","OK")))))</f>
        <v/>
      </c>
      <c r="E104" s="12" t="str">
        <f ca="1">IF(OR($A104="",E$4=""),"",IF(COUNTIFS(Documentos!$A$2:$A$601,$A104,Documentos!$B$2:$B$601,E$4)=0,"—",IF(SUMPRODUCT(MAX((Documentos!$A$2:$A$601=$A104)*(Documentos!$B$2:$B$601=E$4)*Documentos!$J$2:$J$601))=0,"OK",IF(SUMPRODUCT(MAX((Documentos!$A$2:$A$601=$A104)*(Documentos!$B$2:$B$601=E$4)*Documentos!$J$2:$J$601))&lt;TODAY(),"CAD",IF(SUMPRODUCT(MAX((Documentos!$A$2:$A$601=$A104)*(Documentos!$B$2:$B$601=E$4)*Documentos!$J$2:$J$601))-TODAY()&lt;=Configuración!$B$2,(SUMPRODUCT(MAX((Documentos!$A$2:$A$601=$A104)*(Documentos!$B$2:$B$601=E$4)*Documentos!$J$2:$J$601))-TODAY())&amp;" d","OK")))))</f>
        <v/>
      </c>
      <c r="F104" s="12" t="str">
        <f ca="1">IF(OR($A104="",F$4=""),"",IF(COUNTIFS(Documentos!$A$2:$A$601,$A104,Documentos!$B$2:$B$601,F$4)=0,"—",IF(SUMPRODUCT(MAX((Documentos!$A$2:$A$601=$A104)*(Documentos!$B$2:$B$601=F$4)*Documentos!$J$2:$J$601))=0,"OK",IF(SUMPRODUCT(MAX((Documentos!$A$2:$A$601=$A104)*(Documentos!$B$2:$B$601=F$4)*Documentos!$J$2:$J$601))&lt;TODAY(),"CAD",IF(SUMPRODUCT(MAX((Documentos!$A$2:$A$601=$A104)*(Documentos!$B$2:$B$601=F$4)*Documentos!$J$2:$J$601))-TODAY()&lt;=Configuración!$B$2,(SUMPRODUCT(MAX((Documentos!$A$2:$A$601=$A104)*(Documentos!$B$2:$B$601=F$4)*Documentos!$J$2:$J$601))-TODAY())&amp;" d","OK")))))</f>
        <v/>
      </c>
      <c r="G104" s="12" t="str">
        <f ca="1">IF(OR($A104="",G$4=""),"",IF(COUNTIFS(Documentos!$A$2:$A$601,$A104,Documentos!$B$2:$B$601,G$4)=0,"—",IF(SUMPRODUCT(MAX((Documentos!$A$2:$A$601=$A104)*(Documentos!$B$2:$B$601=G$4)*Documentos!$J$2:$J$601))=0,"OK",IF(SUMPRODUCT(MAX((Documentos!$A$2:$A$601=$A104)*(Documentos!$B$2:$B$601=G$4)*Documentos!$J$2:$J$601))&lt;TODAY(),"CAD",IF(SUMPRODUCT(MAX((Documentos!$A$2:$A$601=$A104)*(Documentos!$B$2:$B$601=G$4)*Documentos!$J$2:$J$601))-TODAY()&lt;=Configuración!$B$2,(SUMPRODUCT(MAX((Documentos!$A$2:$A$601=$A104)*(Documentos!$B$2:$B$601=G$4)*Documentos!$J$2:$J$601))-TODAY())&amp;" d","OK")))))</f>
        <v/>
      </c>
      <c r="H104" s="12" t="str">
        <f ca="1">IF(OR($A104="",H$4=""),"",IF(COUNTIFS(Documentos!$A$2:$A$601,$A104,Documentos!$B$2:$B$601,H$4)=0,"—",IF(SUMPRODUCT(MAX((Documentos!$A$2:$A$601=$A104)*(Documentos!$B$2:$B$601=H$4)*Documentos!$J$2:$J$601))=0,"OK",IF(SUMPRODUCT(MAX((Documentos!$A$2:$A$601=$A104)*(Documentos!$B$2:$B$601=H$4)*Documentos!$J$2:$J$601))&lt;TODAY(),"CAD",IF(SUMPRODUCT(MAX((Documentos!$A$2:$A$601=$A104)*(Documentos!$B$2:$B$601=H$4)*Documentos!$J$2:$J$601))-TODAY()&lt;=Configuración!$B$2,(SUMPRODUCT(MAX((Documentos!$A$2:$A$601=$A104)*(Documentos!$B$2:$B$601=H$4)*Documentos!$J$2:$J$601))-TODAY())&amp;" d","OK")))))</f>
        <v/>
      </c>
      <c r="I104" s="12" t="str">
        <f ca="1">IF(OR($A104="",I$4=""),"",IF(COUNTIFS(Documentos!$A$2:$A$601,$A104,Documentos!$B$2:$B$601,I$4)=0,"—",IF(SUMPRODUCT(MAX((Documentos!$A$2:$A$601=$A104)*(Documentos!$B$2:$B$601=I$4)*Documentos!$J$2:$J$601))=0,"OK",IF(SUMPRODUCT(MAX((Documentos!$A$2:$A$601=$A104)*(Documentos!$B$2:$B$601=I$4)*Documentos!$J$2:$J$601))&lt;TODAY(),"CAD",IF(SUMPRODUCT(MAX((Documentos!$A$2:$A$601=$A104)*(Documentos!$B$2:$B$601=I$4)*Documentos!$J$2:$J$601))-TODAY()&lt;=Configuración!$B$2,(SUMPRODUCT(MAX((Documentos!$A$2:$A$601=$A104)*(Documentos!$B$2:$B$601=I$4)*Documentos!$J$2:$J$601))-TODAY())&amp;" d","OK")))))</f>
        <v/>
      </c>
      <c r="J104" s="12" t="str">
        <f ca="1">IF(OR($A104="",J$4=""),"",IF(COUNTIFS(Documentos!$A$2:$A$601,$A104,Documentos!$B$2:$B$601,J$4)=0,"—",IF(SUMPRODUCT(MAX((Documentos!$A$2:$A$601=$A104)*(Documentos!$B$2:$B$601=J$4)*Documentos!$J$2:$J$601))=0,"OK",IF(SUMPRODUCT(MAX((Documentos!$A$2:$A$601=$A104)*(Documentos!$B$2:$B$601=J$4)*Documentos!$J$2:$J$601))&lt;TODAY(),"CAD",IF(SUMPRODUCT(MAX((Documentos!$A$2:$A$601=$A104)*(Documentos!$B$2:$B$601=J$4)*Documentos!$J$2:$J$601))-TODAY()&lt;=Configuración!$B$2,(SUMPRODUCT(MAX((Documentos!$A$2:$A$601=$A104)*(Documentos!$B$2:$B$601=J$4)*Documentos!$J$2:$J$601))-TODAY())&amp;" d","OK")))))</f>
        <v/>
      </c>
      <c r="K104" s="12" t="str">
        <f ca="1">IF(OR($A104="",K$4=""),"",IF(COUNTIFS(Documentos!$A$2:$A$601,$A104,Documentos!$B$2:$B$601,K$4)=0,"—",IF(SUMPRODUCT(MAX((Documentos!$A$2:$A$601=$A104)*(Documentos!$B$2:$B$601=K$4)*Documentos!$J$2:$J$601))=0,"OK",IF(SUMPRODUCT(MAX((Documentos!$A$2:$A$601=$A104)*(Documentos!$B$2:$B$601=K$4)*Documentos!$J$2:$J$601))&lt;TODAY(),"CAD",IF(SUMPRODUCT(MAX((Documentos!$A$2:$A$601=$A104)*(Documentos!$B$2:$B$601=K$4)*Documentos!$J$2:$J$601))-TODAY()&lt;=Configuración!$B$2,(SUMPRODUCT(MAX((Documentos!$A$2:$A$601=$A104)*(Documentos!$B$2:$B$601=K$4)*Documentos!$J$2:$J$601))-TODAY())&amp;" d","OK")))))</f>
        <v/>
      </c>
    </row>
    <row r="105" spans="1:11" x14ac:dyDescent="0.3">
      <c r="A105" s="11" t="str">
        <f>IF(Trabajadores!A102="","",Trabajadores!A102)</f>
        <v/>
      </c>
      <c r="B105" s="12" t="str">
        <f ca="1">IF(OR($A105="",B$4=""),"",IF(COUNTIFS(Documentos!$A$2:$A$601,$A105,Documentos!$B$2:$B$601,B$4)=0,"—",IF(SUMPRODUCT(MAX((Documentos!$A$2:$A$601=$A105)*(Documentos!$B$2:$B$601=B$4)*Documentos!$J$2:$J$601))=0,"OK",IF(SUMPRODUCT(MAX((Documentos!$A$2:$A$601=$A105)*(Documentos!$B$2:$B$601=B$4)*Documentos!$J$2:$J$601))&lt;TODAY(),"CAD",IF(SUMPRODUCT(MAX((Documentos!$A$2:$A$601=$A105)*(Documentos!$B$2:$B$601=B$4)*Documentos!$J$2:$J$601))-TODAY()&lt;=Configuración!$B$2,(SUMPRODUCT(MAX((Documentos!$A$2:$A$601=$A105)*(Documentos!$B$2:$B$601=B$4)*Documentos!$J$2:$J$601))-TODAY())&amp;" d","OK")))))</f>
        <v/>
      </c>
      <c r="C105" s="12" t="str">
        <f ca="1">IF(OR($A105="",C$4=""),"",IF(COUNTIFS(Documentos!$A$2:$A$601,$A105,Documentos!$B$2:$B$601,C$4)=0,"—",IF(SUMPRODUCT(MAX((Documentos!$A$2:$A$601=$A105)*(Documentos!$B$2:$B$601=C$4)*Documentos!$J$2:$J$601))=0,"OK",IF(SUMPRODUCT(MAX((Documentos!$A$2:$A$601=$A105)*(Documentos!$B$2:$B$601=C$4)*Documentos!$J$2:$J$601))&lt;TODAY(),"CAD",IF(SUMPRODUCT(MAX((Documentos!$A$2:$A$601=$A105)*(Documentos!$B$2:$B$601=C$4)*Documentos!$J$2:$J$601))-TODAY()&lt;=Configuración!$B$2,(SUMPRODUCT(MAX((Documentos!$A$2:$A$601=$A105)*(Documentos!$B$2:$B$601=C$4)*Documentos!$J$2:$J$601))-TODAY())&amp;" d","OK")))))</f>
        <v/>
      </c>
      <c r="D105" s="12" t="str">
        <f ca="1">IF(OR($A105="",D$4=""),"",IF(COUNTIFS(Documentos!$A$2:$A$601,$A105,Documentos!$B$2:$B$601,D$4)=0,"—",IF(SUMPRODUCT(MAX((Documentos!$A$2:$A$601=$A105)*(Documentos!$B$2:$B$601=D$4)*Documentos!$J$2:$J$601))=0,"OK",IF(SUMPRODUCT(MAX((Documentos!$A$2:$A$601=$A105)*(Documentos!$B$2:$B$601=D$4)*Documentos!$J$2:$J$601))&lt;TODAY(),"CAD",IF(SUMPRODUCT(MAX((Documentos!$A$2:$A$601=$A105)*(Documentos!$B$2:$B$601=D$4)*Documentos!$J$2:$J$601))-TODAY()&lt;=Configuración!$B$2,(SUMPRODUCT(MAX((Documentos!$A$2:$A$601=$A105)*(Documentos!$B$2:$B$601=D$4)*Documentos!$J$2:$J$601))-TODAY())&amp;" d","OK")))))</f>
        <v/>
      </c>
      <c r="E105" s="12" t="str">
        <f ca="1">IF(OR($A105="",E$4=""),"",IF(COUNTIFS(Documentos!$A$2:$A$601,$A105,Documentos!$B$2:$B$601,E$4)=0,"—",IF(SUMPRODUCT(MAX((Documentos!$A$2:$A$601=$A105)*(Documentos!$B$2:$B$601=E$4)*Documentos!$J$2:$J$601))=0,"OK",IF(SUMPRODUCT(MAX((Documentos!$A$2:$A$601=$A105)*(Documentos!$B$2:$B$601=E$4)*Documentos!$J$2:$J$601))&lt;TODAY(),"CAD",IF(SUMPRODUCT(MAX((Documentos!$A$2:$A$601=$A105)*(Documentos!$B$2:$B$601=E$4)*Documentos!$J$2:$J$601))-TODAY()&lt;=Configuración!$B$2,(SUMPRODUCT(MAX((Documentos!$A$2:$A$601=$A105)*(Documentos!$B$2:$B$601=E$4)*Documentos!$J$2:$J$601))-TODAY())&amp;" d","OK")))))</f>
        <v/>
      </c>
      <c r="F105" s="12" t="str">
        <f ca="1">IF(OR($A105="",F$4=""),"",IF(COUNTIFS(Documentos!$A$2:$A$601,$A105,Documentos!$B$2:$B$601,F$4)=0,"—",IF(SUMPRODUCT(MAX((Documentos!$A$2:$A$601=$A105)*(Documentos!$B$2:$B$601=F$4)*Documentos!$J$2:$J$601))=0,"OK",IF(SUMPRODUCT(MAX((Documentos!$A$2:$A$601=$A105)*(Documentos!$B$2:$B$601=F$4)*Documentos!$J$2:$J$601))&lt;TODAY(),"CAD",IF(SUMPRODUCT(MAX((Documentos!$A$2:$A$601=$A105)*(Documentos!$B$2:$B$601=F$4)*Documentos!$J$2:$J$601))-TODAY()&lt;=Configuración!$B$2,(SUMPRODUCT(MAX((Documentos!$A$2:$A$601=$A105)*(Documentos!$B$2:$B$601=F$4)*Documentos!$J$2:$J$601))-TODAY())&amp;" d","OK")))))</f>
        <v/>
      </c>
      <c r="G105" s="12" t="str">
        <f ca="1">IF(OR($A105="",G$4=""),"",IF(COUNTIFS(Documentos!$A$2:$A$601,$A105,Documentos!$B$2:$B$601,G$4)=0,"—",IF(SUMPRODUCT(MAX((Documentos!$A$2:$A$601=$A105)*(Documentos!$B$2:$B$601=G$4)*Documentos!$J$2:$J$601))=0,"OK",IF(SUMPRODUCT(MAX((Documentos!$A$2:$A$601=$A105)*(Documentos!$B$2:$B$601=G$4)*Documentos!$J$2:$J$601))&lt;TODAY(),"CAD",IF(SUMPRODUCT(MAX((Documentos!$A$2:$A$601=$A105)*(Documentos!$B$2:$B$601=G$4)*Documentos!$J$2:$J$601))-TODAY()&lt;=Configuración!$B$2,(SUMPRODUCT(MAX((Documentos!$A$2:$A$601=$A105)*(Documentos!$B$2:$B$601=G$4)*Documentos!$J$2:$J$601))-TODAY())&amp;" d","OK")))))</f>
        <v/>
      </c>
      <c r="H105" s="12" t="str">
        <f ca="1">IF(OR($A105="",H$4=""),"",IF(COUNTIFS(Documentos!$A$2:$A$601,$A105,Documentos!$B$2:$B$601,H$4)=0,"—",IF(SUMPRODUCT(MAX((Documentos!$A$2:$A$601=$A105)*(Documentos!$B$2:$B$601=H$4)*Documentos!$J$2:$J$601))=0,"OK",IF(SUMPRODUCT(MAX((Documentos!$A$2:$A$601=$A105)*(Documentos!$B$2:$B$601=H$4)*Documentos!$J$2:$J$601))&lt;TODAY(),"CAD",IF(SUMPRODUCT(MAX((Documentos!$A$2:$A$601=$A105)*(Documentos!$B$2:$B$601=H$4)*Documentos!$J$2:$J$601))-TODAY()&lt;=Configuración!$B$2,(SUMPRODUCT(MAX((Documentos!$A$2:$A$601=$A105)*(Documentos!$B$2:$B$601=H$4)*Documentos!$J$2:$J$601))-TODAY())&amp;" d","OK")))))</f>
        <v/>
      </c>
      <c r="I105" s="12" t="str">
        <f ca="1">IF(OR($A105="",I$4=""),"",IF(COUNTIFS(Documentos!$A$2:$A$601,$A105,Documentos!$B$2:$B$601,I$4)=0,"—",IF(SUMPRODUCT(MAX((Documentos!$A$2:$A$601=$A105)*(Documentos!$B$2:$B$601=I$4)*Documentos!$J$2:$J$601))=0,"OK",IF(SUMPRODUCT(MAX((Documentos!$A$2:$A$601=$A105)*(Documentos!$B$2:$B$601=I$4)*Documentos!$J$2:$J$601))&lt;TODAY(),"CAD",IF(SUMPRODUCT(MAX((Documentos!$A$2:$A$601=$A105)*(Documentos!$B$2:$B$601=I$4)*Documentos!$J$2:$J$601))-TODAY()&lt;=Configuración!$B$2,(SUMPRODUCT(MAX((Documentos!$A$2:$A$601=$A105)*(Documentos!$B$2:$B$601=I$4)*Documentos!$J$2:$J$601))-TODAY())&amp;" d","OK")))))</f>
        <v/>
      </c>
      <c r="J105" s="12" t="str">
        <f ca="1">IF(OR($A105="",J$4=""),"",IF(COUNTIFS(Documentos!$A$2:$A$601,$A105,Documentos!$B$2:$B$601,J$4)=0,"—",IF(SUMPRODUCT(MAX((Documentos!$A$2:$A$601=$A105)*(Documentos!$B$2:$B$601=J$4)*Documentos!$J$2:$J$601))=0,"OK",IF(SUMPRODUCT(MAX((Documentos!$A$2:$A$601=$A105)*(Documentos!$B$2:$B$601=J$4)*Documentos!$J$2:$J$601))&lt;TODAY(),"CAD",IF(SUMPRODUCT(MAX((Documentos!$A$2:$A$601=$A105)*(Documentos!$B$2:$B$601=J$4)*Documentos!$J$2:$J$601))-TODAY()&lt;=Configuración!$B$2,(SUMPRODUCT(MAX((Documentos!$A$2:$A$601=$A105)*(Documentos!$B$2:$B$601=J$4)*Documentos!$J$2:$J$601))-TODAY())&amp;" d","OK")))))</f>
        <v/>
      </c>
      <c r="K105" s="12" t="str">
        <f ca="1">IF(OR($A105="",K$4=""),"",IF(COUNTIFS(Documentos!$A$2:$A$601,$A105,Documentos!$B$2:$B$601,K$4)=0,"—",IF(SUMPRODUCT(MAX((Documentos!$A$2:$A$601=$A105)*(Documentos!$B$2:$B$601=K$4)*Documentos!$J$2:$J$601))=0,"OK",IF(SUMPRODUCT(MAX((Documentos!$A$2:$A$601=$A105)*(Documentos!$B$2:$B$601=K$4)*Documentos!$J$2:$J$601))&lt;TODAY(),"CAD",IF(SUMPRODUCT(MAX((Documentos!$A$2:$A$601=$A105)*(Documentos!$B$2:$B$601=K$4)*Documentos!$J$2:$J$601))-TODAY()&lt;=Configuración!$B$2,(SUMPRODUCT(MAX((Documentos!$A$2:$A$601=$A105)*(Documentos!$B$2:$B$601=K$4)*Documentos!$J$2:$J$601))-TODAY())&amp;" d","OK")))))</f>
        <v/>
      </c>
    </row>
    <row r="106" spans="1:11" x14ac:dyDescent="0.3">
      <c r="A106" s="11" t="str">
        <f>IF(Trabajadores!A103="","",Trabajadores!A103)</f>
        <v/>
      </c>
      <c r="B106" s="12" t="str">
        <f ca="1">IF(OR($A106="",B$4=""),"",IF(COUNTIFS(Documentos!$A$2:$A$601,$A106,Documentos!$B$2:$B$601,B$4)=0,"—",IF(SUMPRODUCT(MAX((Documentos!$A$2:$A$601=$A106)*(Documentos!$B$2:$B$601=B$4)*Documentos!$J$2:$J$601))=0,"OK",IF(SUMPRODUCT(MAX((Documentos!$A$2:$A$601=$A106)*(Documentos!$B$2:$B$601=B$4)*Documentos!$J$2:$J$601))&lt;TODAY(),"CAD",IF(SUMPRODUCT(MAX((Documentos!$A$2:$A$601=$A106)*(Documentos!$B$2:$B$601=B$4)*Documentos!$J$2:$J$601))-TODAY()&lt;=Configuración!$B$2,(SUMPRODUCT(MAX((Documentos!$A$2:$A$601=$A106)*(Documentos!$B$2:$B$601=B$4)*Documentos!$J$2:$J$601))-TODAY())&amp;" d","OK")))))</f>
        <v/>
      </c>
      <c r="C106" s="12" t="str">
        <f ca="1">IF(OR($A106="",C$4=""),"",IF(COUNTIFS(Documentos!$A$2:$A$601,$A106,Documentos!$B$2:$B$601,C$4)=0,"—",IF(SUMPRODUCT(MAX((Documentos!$A$2:$A$601=$A106)*(Documentos!$B$2:$B$601=C$4)*Documentos!$J$2:$J$601))=0,"OK",IF(SUMPRODUCT(MAX((Documentos!$A$2:$A$601=$A106)*(Documentos!$B$2:$B$601=C$4)*Documentos!$J$2:$J$601))&lt;TODAY(),"CAD",IF(SUMPRODUCT(MAX((Documentos!$A$2:$A$601=$A106)*(Documentos!$B$2:$B$601=C$4)*Documentos!$J$2:$J$601))-TODAY()&lt;=Configuración!$B$2,(SUMPRODUCT(MAX((Documentos!$A$2:$A$601=$A106)*(Documentos!$B$2:$B$601=C$4)*Documentos!$J$2:$J$601))-TODAY())&amp;" d","OK")))))</f>
        <v/>
      </c>
      <c r="D106" s="12" t="str">
        <f ca="1">IF(OR($A106="",D$4=""),"",IF(COUNTIFS(Documentos!$A$2:$A$601,$A106,Documentos!$B$2:$B$601,D$4)=0,"—",IF(SUMPRODUCT(MAX((Documentos!$A$2:$A$601=$A106)*(Documentos!$B$2:$B$601=D$4)*Documentos!$J$2:$J$601))=0,"OK",IF(SUMPRODUCT(MAX((Documentos!$A$2:$A$601=$A106)*(Documentos!$B$2:$B$601=D$4)*Documentos!$J$2:$J$601))&lt;TODAY(),"CAD",IF(SUMPRODUCT(MAX((Documentos!$A$2:$A$601=$A106)*(Documentos!$B$2:$B$601=D$4)*Documentos!$J$2:$J$601))-TODAY()&lt;=Configuración!$B$2,(SUMPRODUCT(MAX((Documentos!$A$2:$A$601=$A106)*(Documentos!$B$2:$B$601=D$4)*Documentos!$J$2:$J$601))-TODAY())&amp;" d","OK")))))</f>
        <v/>
      </c>
      <c r="E106" s="12" t="str">
        <f ca="1">IF(OR($A106="",E$4=""),"",IF(COUNTIFS(Documentos!$A$2:$A$601,$A106,Documentos!$B$2:$B$601,E$4)=0,"—",IF(SUMPRODUCT(MAX((Documentos!$A$2:$A$601=$A106)*(Documentos!$B$2:$B$601=E$4)*Documentos!$J$2:$J$601))=0,"OK",IF(SUMPRODUCT(MAX((Documentos!$A$2:$A$601=$A106)*(Documentos!$B$2:$B$601=E$4)*Documentos!$J$2:$J$601))&lt;TODAY(),"CAD",IF(SUMPRODUCT(MAX((Documentos!$A$2:$A$601=$A106)*(Documentos!$B$2:$B$601=E$4)*Documentos!$J$2:$J$601))-TODAY()&lt;=Configuración!$B$2,(SUMPRODUCT(MAX((Documentos!$A$2:$A$601=$A106)*(Documentos!$B$2:$B$601=E$4)*Documentos!$J$2:$J$601))-TODAY())&amp;" d","OK")))))</f>
        <v/>
      </c>
      <c r="F106" s="12" t="str">
        <f ca="1">IF(OR($A106="",F$4=""),"",IF(COUNTIFS(Documentos!$A$2:$A$601,$A106,Documentos!$B$2:$B$601,F$4)=0,"—",IF(SUMPRODUCT(MAX((Documentos!$A$2:$A$601=$A106)*(Documentos!$B$2:$B$601=F$4)*Documentos!$J$2:$J$601))=0,"OK",IF(SUMPRODUCT(MAX((Documentos!$A$2:$A$601=$A106)*(Documentos!$B$2:$B$601=F$4)*Documentos!$J$2:$J$601))&lt;TODAY(),"CAD",IF(SUMPRODUCT(MAX((Documentos!$A$2:$A$601=$A106)*(Documentos!$B$2:$B$601=F$4)*Documentos!$J$2:$J$601))-TODAY()&lt;=Configuración!$B$2,(SUMPRODUCT(MAX((Documentos!$A$2:$A$601=$A106)*(Documentos!$B$2:$B$601=F$4)*Documentos!$J$2:$J$601))-TODAY())&amp;" d","OK")))))</f>
        <v/>
      </c>
      <c r="G106" s="12" t="str">
        <f ca="1">IF(OR($A106="",G$4=""),"",IF(COUNTIFS(Documentos!$A$2:$A$601,$A106,Documentos!$B$2:$B$601,G$4)=0,"—",IF(SUMPRODUCT(MAX((Documentos!$A$2:$A$601=$A106)*(Documentos!$B$2:$B$601=G$4)*Documentos!$J$2:$J$601))=0,"OK",IF(SUMPRODUCT(MAX((Documentos!$A$2:$A$601=$A106)*(Documentos!$B$2:$B$601=G$4)*Documentos!$J$2:$J$601))&lt;TODAY(),"CAD",IF(SUMPRODUCT(MAX((Documentos!$A$2:$A$601=$A106)*(Documentos!$B$2:$B$601=G$4)*Documentos!$J$2:$J$601))-TODAY()&lt;=Configuración!$B$2,(SUMPRODUCT(MAX((Documentos!$A$2:$A$601=$A106)*(Documentos!$B$2:$B$601=G$4)*Documentos!$J$2:$J$601))-TODAY())&amp;" d","OK")))))</f>
        <v/>
      </c>
      <c r="H106" s="12" t="str">
        <f ca="1">IF(OR($A106="",H$4=""),"",IF(COUNTIFS(Documentos!$A$2:$A$601,$A106,Documentos!$B$2:$B$601,H$4)=0,"—",IF(SUMPRODUCT(MAX((Documentos!$A$2:$A$601=$A106)*(Documentos!$B$2:$B$601=H$4)*Documentos!$J$2:$J$601))=0,"OK",IF(SUMPRODUCT(MAX((Documentos!$A$2:$A$601=$A106)*(Documentos!$B$2:$B$601=H$4)*Documentos!$J$2:$J$601))&lt;TODAY(),"CAD",IF(SUMPRODUCT(MAX((Documentos!$A$2:$A$601=$A106)*(Documentos!$B$2:$B$601=H$4)*Documentos!$J$2:$J$601))-TODAY()&lt;=Configuración!$B$2,(SUMPRODUCT(MAX((Documentos!$A$2:$A$601=$A106)*(Documentos!$B$2:$B$601=H$4)*Documentos!$J$2:$J$601))-TODAY())&amp;" d","OK")))))</f>
        <v/>
      </c>
      <c r="I106" s="12" t="str">
        <f ca="1">IF(OR($A106="",I$4=""),"",IF(COUNTIFS(Documentos!$A$2:$A$601,$A106,Documentos!$B$2:$B$601,I$4)=0,"—",IF(SUMPRODUCT(MAX((Documentos!$A$2:$A$601=$A106)*(Documentos!$B$2:$B$601=I$4)*Documentos!$J$2:$J$601))=0,"OK",IF(SUMPRODUCT(MAX((Documentos!$A$2:$A$601=$A106)*(Documentos!$B$2:$B$601=I$4)*Documentos!$J$2:$J$601))&lt;TODAY(),"CAD",IF(SUMPRODUCT(MAX((Documentos!$A$2:$A$601=$A106)*(Documentos!$B$2:$B$601=I$4)*Documentos!$J$2:$J$601))-TODAY()&lt;=Configuración!$B$2,(SUMPRODUCT(MAX((Documentos!$A$2:$A$601=$A106)*(Documentos!$B$2:$B$601=I$4)*Documentos!$J$2:$J$601))-TODAY())&amp;" d","OK")))))</f>
        <v/>
      </c>
      <c r="J106" s="12" t="str">
        <f ca="1">IF(OR($A106="",J$4=""),"",IF(COUNTIFS(Documentos!$A$2:$A$601,$A106,Documentos!$B$2:$B$601,J$4)=0,"—",IF(SUMPRODUCT(MAX((Documentos!$A$2:$A$601=$A106)*(Documentos!$B$2:$B$601=J$4)*Documentos!$J$2:$J$601))=0,"OK",IF(SUMPRODUCT(MAX((Documentos!$A$2:$A$601=$A106)*(Documentos!$B$2:$B$601=J$4)*Documentos!$J$2:$J$601))&lt;TODAY(),"CAD",IF(SUMPRODUCT(MAX((Documentos!$A$2:$A$601=$A106)*(Documentos!$B$2:$B$601=J$4)*Documentos!$J$2:$J$601))-TODAY()&lt;=Configuración!$B$2,(SUMPRODUCT(MAX((Documentos!$A$2:$A$601=$A106)*(Documentos!$B$2:$B$601=J$4)*Documentos!$J$2:$J$601))-TODAY())&amp;" d","OK")))))</f>
        <v/>
      </c>
      <c r="K106" s="12" t="str">
        <f ca="1">IF(OR($A106="",K$4=""),"",IF(COUNTIFS(Documentos!$A$2:$A$601,$A106,Documentos!$B$2:$B$601,K$4)=0,"—",IF(SUMPRODUCT(MAX((Documentos!$A$2:$A$601=$A106)*(Documentos!$B$2:$B$601=K$4)*Documentos!$J$2:$J$601))=0,"OK",IF(SUMPRODUCT(MAX((Documentos!$A$2:$A$601=$A106)*(Documentos!$B$2:$B$601=K$4)*Documentos!$J$2:$J$601))&lt;TODAY(),"CAD",IF(SUMPRODUCT(MAX((Documentos!$A$2:$A$601=$A106)*(Documentos!$B$2:$B$601=K$4)*Documentos!$J$2:$J$601))-TODAY()&lt;=Configuración!$B$2,(SUMPRODUCT(MAX((Documentos!$A$2:$A$601=$A106)*(Documentos!$B$2:$B$601=K$4)*Documentos!$J$2:$J$601))-TODAY())&amp;" d","OK")))))</f>
        <v/>
      </c>
    </row>
    <row r="107" spans="1:11" x14ac:dyDescent="0.3">
      <c r="A107" s="11" t="str">
        <f>IF(Trabajadores!A104="","",Trabajadores!A104)</f>
        <v/>
      </c>
      <c r="B107" s="12" t="str">
        <f ca="1">IF(OR($A107="",B$4=""),"",IF(COUNTIFS(Documentos!$A$2:$A$601,$A107,Documentos!$B$2:$B$601,B$4)=0,"—",IF(SUMPRODUCT(MAX((Documentos!$A$2:$A$601=$A107)*(Documentos!$B$2:$B$601=B$4)*Documentos!$J$2:$J$601))=0,"OK",IF(SUMPRODUCT(MAX((Documentos!$A$2:$A$601=$A107)*(Documentos!$B$2:$B$601=B$4)*Documentos!$J$2:$J$601))&lt;TODAY(),"CAD",IF(SUMPRODUCT(MAX((Documentos!$A$2:$A$601=$A107)*(Documentos!$B$2:$B$601=B$4)*Documentos!$J$2:$J$601))-TODAY()&lt;=Configuración!$B$2,(SUMPRODUCT(MAX((Documentos!$A$2:$A$601=$A107)*(Documentos!$B$2:$B$601=B$4)*Documentos!$J$2:$J$601))-TODAY())&amp;" d","OK")))))</f>
        <v/>
      </c>
      <c r="C107" s="12" t="str">
        <f ca="1">IF(OR($A107="",C$4=""),"",IF(COUNTIFS(Documentos!$A$2:$A$601,$A107,Documentos!$B$2:$B$601,C$4)=0,"—",IF(SUMPRODUCT(MAX((Documentos!$A$2:$A$601=$A107)*(Documentos!$B$2:$B$601=C$4)*Documentos!$J$2:$J$601))=0,"OK",IF(SUMPRODUCT(MAX((Documentos!$A$2:$A$601=$A107)*(Documentos!$B$2:$B$601=C$4)*Documentos!$J$2:$J$601))&lt;TODAY(),"CAD",IF(SUMPRODUCT(MAX((Documentos!$A$2:$A$601=$A107)*(Documentos!$B$2:$B$601=C$4)*Documentos!$J$2:$J$601))-TODAY()&lt;=Configuración!$B$2,(SUMPRODUCT(MAX((Documentos!$A$2:$A$601=$A107)*(Documentos!$B$2:$B$601=C$4)*Documentos!$J$2:$J$601))-TODAY())&amp;" d","OK")))))</f>
        <v/>
      </c>
      <c r="D107" s="12" t="str">
        <f ca="1">IF(OR($A107="",D$4=""),"",IF(COUNTIFS(Documentos!$A$2:$A$601,$A107,Documentos!$B$2:$B$601,D$4)=0,"—",IF(SUMPRODUCT(MAX((Documentos!$A$2:$A$601=$A107)*(Documentos!$B$2:$B$601=D$4)*Documentos!$J$2:$J$601))=0,"OK",IF(SUMPRODUCT(MAX((Documentos!$A$2:$A$601=$A107)*(Documentos!$B$2:$B$601=D$4)*Documentos!$J$2:$J$601))&lt;TODAY(),"CAD",IF(SUMPRODUCT(MAX((Documentos!$A$2:$A$601=$A107)*(Documentos!$B$2:$B$601=D$4)*Documentos!$J$2:$J$601))-TODAY()&lt;=Configuración!$B$2,(SUMPRODUCT(MAX((Documentos!$A$2:$A$601=$A107)*(Documentos!$B$2:$B$601=D$4)*Documentos!$J$2:$J$601))-TODAY())&amp;" d","OK")))))</f>
        <v/>
      </c>
      <c r="E107" s="12" t="str">
        <f ca="1">IF(OR($A107="",E$4=""),"",IF(COUNTIFS(Documentos!$A$2:$A$601,$A107,Documentos!$B$2:$B$601,E$4)=0,"—",IF(SUMPRODUCT(MAX((Documentos!$A$2:$A$601=$A107)*(Documentos!$B$2:$B$601=E$4)*Documentos!$J$2:$J$601))=0,"OK",IF(SUMPRODUCT(MAX((Documentos!$A$2:$A$601=$A107)*(Documentos!$B$2:$B$601=E$4)*Documentos!$J$2:$J$601))&lt;TODAY(),"CAD",IF(SUMPRODUCT(MAX((Documentos!$A$2:$A$601=$A107)*(Documentos!$B$2:$B$601=E$4)*Documentos!$J$2:$J$601))-TODAY()&lt;=Configuración!$B$2,(SUMPRODUCT(MAX((Documentos!$A$2:$A$601=$A107)*(Documentos!$B$2:$B$601=E$4)*Documentos!$J$2:$J$601))-TODAY())&amp;" d","OK")))))</f>
        <v/>
      </c>
      <c r="F107" s="12" t="str">
        <f ca="1">IF(OR($A107="",F$4=""),"",IF(COUNTIFS(Documentos!$A$2:$A$601,$A107,Documentos!$B$2:$B$601,F$4)=0,"—",IF(SUMPRODUCT(MAX((Documentos!$A$2:$A$601=$A107)*(Documentos!$B$2:$B$601=F$4)*Documentos!$J$2:$J$601))=0,"OK",IF(SUMPRODUCT(MAX((Documentos!$A$2:$A$601=$A107)*(Documentos!$B$2:$B$601=F$4)*Documentos!$J$2:$J$601))&lt;TODAY(),"CAD",IF(SUMPRODUCT(MAX((Documentos!$A$2:$A$601=$A107)*(Documentos!$B$2:$B$601=F$4)*Documentos!$J$2:$J$601))-TODAY()&lt;=Configuración!$B$2,(SUMPRODUCT(MAX((Documentos!$A$2:$A$601=$A107)*(Documentos!$B$2:$B$601=F$4)*Documentos!$J$2:$J$601))-TODAY())&amp;" d","OK")))))</f>
        <v/>
      </c>
      <c r="G107" s="12" t="str">
        <f ca="1">IF(OR($A107="",G$4=""),"",IF(COUNTIFS(Documentos!$A$2:$A$601,$A107,Documentos!$B$2:$B$601,G$4)=0,"—",IF(SUMPRODUCT(MAX((Documentos!$A$2:$A$601=$A107)*(Documentos!$B$2:$B$601=G$4)*Documentos!$J$2:$J$601))=0,"OK",IF(SUMPRODUCT(MAX((Documentos!$A$2:$A$601=$A107)*(Documentos!$B$2:$B$601=G$4)*Documentos!$J$2:$J$601))&lt;TODAY(),"CAD",IF(SUMPRODUCT(MAX((Documentos!$A$2:$A$601=$A107)*(Documentos!$B$2:$B$601=G$4)*Documentos!$J$2:$J$601))-TODAY()&lt;=Configuración!$B$2,(SUMPRODUCT(MAX((Documentos!$A$2:$A$601=$A107)*(Documentos!$B$2:$B$601=G$4)*Documentos!$J$2:$J$601))-TODAY())&amp;" d","OK")))))</f>
        <v/>
      </c>
      <c r="H107" s="12" t="str">
        <f ca="1">IF(OR($A107="",H$4=""),"",IF(COUNTIFS(Documentos!$A$2:$A$601,$A107,Documentos!$B$2:$B$601,H$4)=0,"—",IF(SUMPRODUCT(MAX((Documentos!$A$2:$A$601=$A107)*(Documentos!$B$2:$B$601=H$4)*Documentos!$J$2:$J$601))=0,"OK",IF(SUMPRODUCT(MAX((Documentos!$A$2:$A$601=$A107)*(Documentos!$B$2:$B$601=H$4)*Documentos!$J$2:$J$601))&lt;TODAY(),"CAD",IF(SUMPRODUCT(MAX((Documentos!$A$2:$A$601=$A107)*(Documentos!$B$2:$B$601=H$4)*Documentos!$J$2:$J$601))-TODAY()&lt;=Configuración!$B$2,(SUMPRODUCT(MAX((Documentos!$A$2:$A$601=$A107)*(Documentos!$B$2:$B$601=H$4)*Documentos!$J$2:$J$601))-TODAY())&amp;" d","OK")))))</f>
        <v/>
      </c>
      <c r="I107" s="12" t="str">
        <f ca="1">IF(OR($A107="",I$4=""),"",IF(COUNTIFS(Documentos!$A$2:$A$601,$A107,Documentos!$B$2:$B$601,I$4)=0,"—",IF(SUMPRODUCT(MAX((Documentos!$A$2:$A$601=$A107)*(Documentos!$B$2:$B$601=I$4)*Documentos!$J$2:$J$601))=0,"OK",IF(SUMPRODUCT(MAX((Documentos!$A$2:$A$601=$A107)*(Documentos!$B$2:$B$601=I$4)*Documentos!$J$2:$J$601))&lt;TODAY(),"CAD",IF(SUMPRODUCT(MAX((Documentos!$A$2:$A$601=$A107)*(Documentos!$B$2:$B$601=I$4)*Documentos!$J$2:$J$601))-TODAY()&lt;=Configuración!$B$2,(SUMPRODUCT(MAX((Documentos!$A$2:$A$601=$A107)*(Documentos!$B$2:$B$601=I$4)*Documentos!$J$2:$J$601))-TODAY())&amp;" d","OK")))))</f>
        <v/>
      </c>
      <c r="J107" s="12" t="str">
        <f ca="1">IF(OR($A107="",J$4=""),"",IF(COUNTIFS(Documentos!$A$2:$A$601,$A107,Documentos!$B$2:$B$601,J$4)=0,"—",IF(SUMPRODUCT(MAX((Documentos!$A$2:$A$601=$A107)*(Documentos!$B$2:$B$601=J$4)*Documentos!$J$2:$J$601))=0,"OK",IF(SUMPRODUCT(MAX((Documentos!$A$2:$A$601=$A107)*(Documentos!$B$2:$B$601=J$4)*Documentos!$J$2:$J$601))&lt;TODAY(),"CAD",IF(SUMPRODUCT(MAX((Documentos!$A$2:$A$601=$A107)*(Documentos!$B$2:$B$601=J$4)*Documentos!$J$2:$J$601))-TODAY()&lt;=Configuración!$B$2,(SUMPRODUCT(MAX((Documentos!$A$2:$A$601=$A107)*(Documentos!$B$2:$B$601=J$4)*Documentos!$J$2:$J$601))-TODAY())&amp;" d","OK")))))</f>
        <v/>
      </c>
      <c r="K107" s="12" t="str">
        <f ca="1">IF(OR($A107="",K$4=""),"",IF(COUNTIFS(Documentos!$A$2:$A$601,$A107,Documentos!$B$2:$B$601,K$4)=0,"—",IF(SUMPRODUCT(MAX((Documentos!$A$2:$A$601=$A107)*(Documentos!$B$2:$B$601=K$4)*Documentos!$J$2:$J$601))=0,"OK",IF(SUMPRODUCT(MAX((Documentos!$A$2:$A$601=$A107)*(Documentos!$B$2:$B$601=K$4)*Documentos!$J$2:$J$601))&lt;TODAY(),"CAD",IF(SUMPRODUCT(MAX((Documentos!$A$2:$A$601=$A107)*(Documentos!$B$2:$B$601=K$4)*Documentos!$J$2:$J$601))-TODAY()&lt;=Configuración!$B$2,(SUMPRODUCT(MAX((Documentos!$A$2:$A$601=$A107)*(Documentos!$B$2:$B$601=K$4)*Documentos!$J$2:$J$601))-TODAY())&amp;" d","OK")))))</f>
        <v/>
      </c>
    </row>
    <row r="108" spans="1:11" x14ac:dyDescent="0.3">
      <c r="A108" s="11" t="str">
        <f>IF(Trabajadores!A105="","",Trabajadores!A105)</f>
        <v/>
      </c>
      <c r="B108" s="12" t="str">
        <f ca="1">IF(OR($A108="",B$4=""),"",IF(COUNTIFS(Documentos!$A$2:$A$601,$A108,Documentos!$B$2:$B$601,B$4)=0,"—",IF(SUMPRODUCT(MAX((Documentos!$A$2:$A$601=$A108)*(Documentos!$B$2:$B$601=B$4)*Documentos!$J$2:$J$601))=0,"OK",IF(SUMPRODUCT(MAX((Documentos!$A$2:$A$601=$A108)*(Documentos!$B$2:$B$601=B$4)*Documentos!$J$2:$J$601))&lt;TODAY(),"CAD",IF(SUMPRODUCT(MAX((Documentos!$A$2:$A$601=$A108)*(Documentos!$B$2:$B$601=B$4)*Documentos!$J$2:$J$601))-TODAY()&lt;=Configuración!$B$2,(SUMPRODUCT(MAX((Documentos!$A$2:$A$601=$A108)*(Documentos!$B$2:$B$601=B$4)*Documentos!$J$2:$J$601))-TODAY())&amp;" d","OK")))))</f>
        <v/>
      </c>
      <c r="C108" s="12" t="str">
        <f ca="1">IF(OR($A108="",C$4=""),"",IF(COUNTIFS(Documentos!$A$2:$A$601,$A108,Documentos!$B$2:$B$601,C$4)=0,"—",IF(SUMPRODUCT(MAX((Documentos!$A$2:$A$601=$A108)*(Documentos!$B$2:$B$601=C$4)*Documentos!$J$2:$J$601))=0,"OK",IF(SUMPRODUCT(MAX((Documentos!$A$2:$A$601=$A108)*(Documentos!$B$2:$B$601=C$4)*Documentos!$J$2:$J$601))&lt;TODAY(),"CAD",IF(SUMPRODUCT(MAX((Documentos!$A$2:$A$601=$A108)*(Documentos!$B$2:$B$601=C$4)*Documentos!$J$2:$J$601))-TODAY()&lt;=Configuración!$B$2,(SUMPRODUCT(MAX((Documentos!$A$2:$A$601=$A108)*(Documentos!$B$2:$B$601=C$4)*Documentos!$J$2:$J$601))-TODAY())&amp;" d","OK")))))</f>
        <v/>
      </c>
      <c r="D108" s="12" t="str">
        <f ca="1">IF(OR($A108="",D$4=""),"",IF(COUNTIFS(Documentos!$A$2:$A$601,$A108,Documentos!$B$2:$B$601,D$4)=0,"—",IF(SUMPRODUCT(MAX((Documentos!$A$2:$A$601=$A108)*(Documentos!$B$2:$B$601=D$4)*Documentos!$J$2:$J$601))=0,"OK",IF(SUMPRODUCT(MAX((Documentos!$A$2:$A$601=$A108)*(Documentos!$B$2:$B$601=D$4)*Documentos!$J$2:$J$601))&lt;TODAY(),"CAD",IF(SUMPRODUCT(MAX((Documentos!$A$2:$A$601=$A108)*(Documentos!$B$2:$B$601=D$4)*Documentos!$J$2:$J$601))-TODAY()&lt;=Configuración!$B$2,(SUMPRODUCT(MAX((Documentos!$A$2:$A$601=$A108)*(Documentos!$B$2:$B$601=D$4)*Documentos!$J$2:$J$601))-TODAY())&amp;" d","OK")))))</f>
        <v/>
      </c>
      <c r="E108" s="12" t="str">
        <f ca="1">IF(OR($A108="",E$4=""),"",IF(COUNTIFS(Documentos!$A$2:$A$601,$A108,Documentos!$B$2:$B$601,E$4)=0,"—",IF(SUMPRODUCT(MAX((Documentos!$A$2:$A$601=$A108)*(Documentos!$B$2:$B$601=E$4)*Documentos!$J$2:$J$601))=0,"OK",IF(SUMPRODUCT(MAX((Documentos!$A$2:$A$601=$A108)*(Documentos!$B$2:$B$601=E$4)*Documentos!$J$2:$J$601))&lt;TODAY(),"CAD",IF(SUMPRODUCT(MAX((Documentos!$A$2:$A$601=$A108)*(Documentos!$B$2:$B$601=E$4)*Documentos!$J$2:$J$601))-TODAY()&lt;=Configuración!$B$2,(SUMPRODUCT(MAX((Documentos!$A$2:$A$601=$A108)*(Documentos!$B$2:$B$601=E$4)*Documentos!$J$2:$J$601))-TODAY())&amp;" d","OK")))))</f>
        <v/>
      </c>
      <c r="F108" s="12" t="str">
        <f ca="1">IF(OR($A108="",F$4=""),"",IF(COUNTIFS(Documentos!$A$2:$A$601,$A108,Documentos!$B$2:$B$601,F$4)=0,"—",IF(SUMPRODUCT(MAX((Documentos!$A$2:$A$601=$A108)*(Documentos!$B$2:$B$601=F$4)*Documentos!$J$2:$J$601))=0,"OK",IF(SUMPRODUCT(MAX((Documentos!$A$2:$A$601=$A108)*(Documentos!$B$2:$B$601=F$4)*Documentos!$J$2:$J$601))&lt;TODAY(),"CAD",IF(SUMPRODUCT(MAX((Documentos!$A$2:$A$601=$A108)*(Documentos!$B$2:$B$601=F$4)*Documentos!$J$2:$J$601))-TODAY()&lt;=Configuración!$B$2,(SUMPRODUCT(MAX((Documentos!$A$2:$A$601=$A108)*(Documentos!$B$2:$B$601=F$4)*Documentos!$J$2:$J$601))-TODAY())&amp;" d","OK")))))</f>
        <v/>
      </c>
      <c r="G108" s="12" t="str">
        <f ca="1">IF(OR($A108="",G$4=""),"",IF(COUNTIFS(Documentos!$A$2:$A$601,$A108,Documentos!$B$2:$B$601,G$4)=0,"—",IF(SUMPRODUCT(MAX((Documentos!$A$2:$A$601=$A108)*(Documentos!$B$2:$B$601=G$4)*Documentos!$J$2:$J$601))=0,"OK",IF(SUMPRODUCT(MAX((Documentos!$A$2:$A$601=$A108)*(Documentos!$B$2:$B$601=G$4)*Documentos!$J$2:$J$601))&lt;TODAY(),"CAD",IF(SUMPRODUCT(MAX((Documentos!$A$2:$A$601=$A108)*(Documentos!$B$2:$B$601=G$4)*Documentos!$J$2:$J$601))-TODAY()&lt;=Configuración!$B$2,(SUMPRODUCT(MAX((Documentos!$A$2:$A$601=$A108)*(Documentos!$B$2:$B$601=G$4)*Documentos!$J$2:$J$601))-TODAY())&amp;" d","OK")))))</f>
        <v/>
      </c>
      <c r="H108" s="12" t="str">
        <f ca="1">IF(OR($A108="",H$4=""),"",IF(COUNTIFS(Documentos!$A$2:$A$601,$A108,Documentos!$B$2:$B$601,H$4)=0,"—",IF(SUMPRODUCT(MAX((Documentos!$A$2:$A$601=$A108)*(Documentos!$B$2:$B$601=H$4)*Documentos!$J$2:$J$601))=0,"OK",IF(SUMPRODUCT(MAX((Documentos!$A$2:$A$601=$A108)*(Documentos!$B$2:$B$601=H$4)*Documentos!$J$2:$J$601))&lt;TODAY(),"CAD",IF(SUMPRODUCT(MAX((Documentos!$A$2:$A$601=$A108)*(Documentos!$B$2:$B$601=H$4)*Documentos!$J$2:$J$601))-TODAY()&lt;=Configuración!$B$2,(SUMPRODUCT(MAX((Documentos!$A$2:$A$601=$A108)*(Documentos!$B$2:$B$601=H$4)*Documentos!$J$2:$J$601))-TODAY())&amp;" d","OK")))))</f>
        <v/>
      </c>
      <c r="I108" s="12" t="str">
        <f ca="1">IF(OR($A108="",I$4=""),"",IF(COUNTIFS(Documentos!$A$2:$A$601,$A108,Documentos!$B$2:$B$601,I$4)=0,"—",IF(SUMPRODUCT(MAX((Documentos!$A$2:$A$601=$A108)*(Documentos!$B$2:$B$601=I$4)*Documentos!$J$2:$J$601))=0,"OK",IF(SUMPRODUCT(MAX((Documentos!$A$2:$A$601=$A108)*(Documentos!$B$2:$B$601=I$4)*Documentos!$J$2:$J$601))&lt;TODAY(),"CAD",IF(SUMPRODUCT(MAX((Documentos!$A$2:$A$601=$A108)*(Documentos!$B$2:$B$601=I$4)*Documentos!$J$2:$J$601))-TODAY()&lt;=Configuración!$B$2,(SUMPRODUCT(MAX((Documentos!$A$2:$A$601=$A108)*(Documentos!$B$2:$B$601=I$4)*Documentos!$J$2:$J$601))-TODAY())&amp;" d","OK")))))</f>
        <v/>
      </c>
      <c r="J108" s="12" t="str">
        <f ca="1">IF(OR($A108="",J$4=""),"",IF(COUNTIFS(Documentos!$A$2:$A$601,$A108,Documentos!$B$2:$B$601,J$4)=0,"—",IF(SUMPRODUCT(MAX((Documentos!$A$2:$A$601=$A108)*(Documentos!$B$2:$B$601=J$4)*Documentos!$J$2:$J$601))=0,"OK",IF(SUMPRODUCT(MAX((Documentos!$A$2:$A$601=$A108)*(Documentos!$B$2:$B$601=J$4)*Documentos!$J$2:$J$601))&lt;TODAY(),"CAD",IF(SUMPRODUCT(MAX((Documentos!$A$2:$A$601=$A108)*(Documentos!$B$2:$B$601=J$4)*Documentos!$J$2:$J$601))-TODAY()&lt;=Configuración!$B$2,(SUMPRODUCT(MAX((Documentos!$A$2:$A$601=$A108)*(Documentos!$B$2:$B$601=J$4)*Documentos!$J$2:$J$601))-TODAY())&amp;" d","OK")))))</f>
        <v/>
      </c>
      <c r="K108" s="12" t="str">
        <f ca="1">IF(OR($A108="",K$4=""),"",IF(COUNTIFS(Documentos!$A$2:$A$601,$A108,Documentos!$B$2:$B$601,K$4)=0,"—",IF(SUMPRODUCT(MAX((Documentos!$A$2:$A$601=$A108)*(Documentos!$B$2:$B$601=K$4)*Documentos!$J$2:$J$601))=0,"OK",IF(SUMPRODUCT(MAX((Documentos!$A$2:$A$601=$A108)*(Documentos!$B$2:$B$601=K$4)*Documentos!$J$2:$J$601))&lt;TODAY(),"CAD",IF(SUMPRODUCT(MAX((Documentos!$A$2:$A$601=$A108)*(Documentos!$B$2:$B$601=K$4)*Documentos!$J$2:$J$601))-TODAY()&lt;=Configuración!$B$2,(SUMPRODUCT(MAX((Documentos!$A$2:$A$601=$A108)*(Documentos!$B$2:$B$601=K$4)*Documentos!$J$2:$J$601))-TODAY())&amp;" d","OK")))))</f>
        <v/>
      </c>
    </row>
    <row r="109" spans="1:11" x14ac:dyDescent="0.3">
      <c r="A109" s="11" t="str">
        <f>IF(Trabajadores!A106="","",Trabajadores!A106)</f>
        <v/>
      </c>
      <c r="B109" s="12" t="str">
        <f ca="1">IF(OR($A109="",B$4=""),"",IF(COUNTIFS(Documentos!$A$2:$A$601,$A109,Documentos!$B$2:$B$601,B$4)=0,"—",IF(SUMPRODUCT(MAX((Documentos!$A$2:$A$601=$A109)*(Documentos!$B$2:$B$601=B$4)*Documentos!$J$2:$J$601))=0,"OK",IF(SUMPRODUCT(MAX((Documentos!$A$2:$A$601=$A109)*(Documentos!$B$2:$B$601=B$4)*Documentos!$J$2:$J$601))&lt;TODAY(),"CAD",IF(SUMPRODUCT(MAX((Documentos!$A$2:$A$601=$A109)*(Documentos!$B$2:$B$601=B$4)*Documentos!$J$2:$J$601))-TODAY()&lt;=Configuración!$B$2,(SUMPRODUCT(MAX((Documentos!$A$2:$A$601=$A109)*(Documentos!$B$2:$B$601=B$4)*Documentos!$J$2:$J$601))-TODAY())&amp;" d","OK")))))</f>
        <v/>
      </c>
      <c r="C109" s="12" t="str">
        <f ca="1">IF(OR($A109="",C$4=""),"",IF(COUNTIFS(Documentos!$A$2:$A$601,$A109,Documentos!$B$2:$B$601,C$4)=0,"—",IF(SUMPRODUCT(MAX((Documentos!$A$2:$A$601=$A109)*(Documentos!$B$2:$B$601=C$4)*Documentos!$J$2:$J$601))=0,"OK",IF(SUMPRODUCT(MAX((Documentos!$A$2:$A$601=$A109)*(Documentos!$B$2:$B$601=C$4)*Documentos!$J$2:$J$601))&lt;TODAY(),"CAD",IF(SUMPRODUCT(MAX((Documentos!$A$2:$A$601=$A109)*(Documentos!$B$2:$B$601=C$4)*Documentos!$J$2:$J$601))-TODAY()&lt;=Configuración!$B$2,(SUMPRODUCT(MAX((Documentos!$A$2:$A$601=$A109)*(Documentos!$B$2:$B$601=C$4)*Documentos!$J$2:$J$601))-TODAY())&amp;" d","OK")))))</f>
        <v/>
      </c>
      <c r="D109" s="12" t="str">
        <f ca="1">IF(OR($A109="",D$4=""),"",IF(COUNTIFS(Documentos!$A$2:$A$601,$A109,Documentos!$B$2:$B$601,D$4)=0,"—",IF(SUMPRODUCT(MAX((Documentos!$A$2:$A$601=$A109)*(Documentos!$B$2:$B$601=D$4)*Documentos!$J$2:$J$601))=0,"OK",IF(SUMPRODUCT(MAX((Documentos!$A$2:$A$601=$A109)*(Documentos!$B$2:$B$601=D$4)*Documentos!$J$2:$J$601))&lt;TODAY(),"CAD",IF(SUMPRODUCT(MAX((Documentos!$A$2:$A$601=$A109)*(Documentos!$B$2:$B$601=D$4)*Documentos!$J$2:$J$601))-TODAY()&lt;=Configuración!$B$2,(SUMPRODUCT(MAX((Documentos!$A$2:$A$601=$A109)*(Documentos!$B$2:$B$601=D$4)*Documentos!$J$2:$J$601))-TODAY())&amp;" d","OK")))))</f>
        <v/>
      </c>
      <c r="E109" s="12" t="str">
        <f ca="1">IF(OR($A109="",E$4=""),"",IF(COUNTIFS(Documentos!$A$2:$A$601,$A109,Documentos!$B$2:$B$601,E$4)=0,"—",IF(SUMPRODUCT(MAX((Documentos!$A$2:$A$601=$A109)*(Documentos!$B$2:$B$601=E$4)*Documentos!$J$2:$J$601))=0,"OK",IF(SUMPRODUCT(MAX((Documentos!$A$2:$A$601=$A109)*(Documentos!$B$2:$B$601=E$4)*Documentos!$J$2:$J$601))&lt;TODAY(),"CAD",IF(SUMPRODUCT(MAX((Documentos!$A$2:$A$601=$A109)*(Documentos!$B$2:$B$601=E$4)*Documentos!$J$2:$J$601))-TODAY()&lt;=Configuración!$B$2,(SUMPRODUCT(MAX((Documentos!$A$2:$A$601=$A109)*(Documentos!$B$2:$B$601=E$4)*Documentos!$J$2:$J$601))-TODAY())&amp;" d","OK")))))</f>
        <v/>
      </c>
      <c r="F109" s="12" t="str">
        <f ca="1">IF(OR($A109="",F$4=""),"",IF(COUNTIFS(Documentos!$A$2:$A$601,$A109,Documentos!$B$2:$B$601,F$4)=0,"—",IF(SUMPRODUCT(MAX((Documentos!$A$2:$A$601=$A109)*(Documentos!$B$2:$B$601=F$4)*Documentos!$J$2:$J$601))=0,"OK",IF(SUMPRODUCT(MAX((Documentos!$A$2:$A$601=$A109)*(Documentos!$B$2:$B$601=F$4)*Documentos!$J$2:$J$601))&lt;TODAY(),"CAD",IF(SUMPRODUCT(MAX((Documentos!$A$2:$A$601=$A109)*(Documentos!$B$2:$B$601=F$4)*Documentos!$J$2:$J$601))-TODAY()&lt;=Configuración!$B$2,(SUMPRODUCT(MAX((Documentos!$A$2:$A$601=$A109)*(Documentos!$B$2:$B$601=F$4)*Documentos!$J$2:$J$601))-TODAY())&amp;" d","OK")))))</f>
        <v/>
      </c>
      <c r="G109" s="12" t="str">
        <f ca="1">IF(OR($A109="",G$4=""),"",IF(COUNTIFS(Documentos!$A$2:$A$601,$A109,Documentos!$B$2:$B$601,G$4)=0,"—",IF(SUMPRODUCT(MAX((Documentos!$A$2:$A$601=$A109)*(Documentos!$B$2:$B$601=G$4)*Documentos!$J$2:$J$601))=0,"OK",IF(SUMPRODUCT(MAX((Documentos!$A$2:$A$601=$A109)*(Documentos!$B$2:$B$601=G$4)*Documentos!$J$2:$J$601))&lt;TODAY(),"CAD",IF(SUMPRODUCT(MAX((Documentos!$A$2:$A$601=$A109)*(Documentos!$B$2:$B$601=G$4)*Documentos!$J$2:$J$601))-TODAY()&lt;=Configuración!$B$2,(SUMPRODUCT(MAX((Documentos!$A$2:$A$601=$A109)*(Documentos!$B$2:$B$601=G$4)*Documentos!$J$2:$J$601))-TODAY())&amp;" d","OK")))))</f>
        <v/>
      </c>
      <c r="H109" s="12" t="str">
        <f ca="1">IF(OR($A109="",H$4=""),"",IF(COUNTIFS(Documentos!$A$2:$A$601,$A109,Documentos!$B$2:$B$601,H$4)=0,"—",IF(SUMPRODUCT(MAX((Documentos!$A$2:$A$601=$A109)*(Documentos!$B$2:$B$601=H$4)*Documentos!$J$2:$J$601))=0,"OK",IF(SUMPRODUCT(MAX((Documentos!$A$2:$A$601=$A109)*(Documentos!$B$2:$B$601=H$4)*Documentos!$J$2:$J$601))&lt;TODAY(),"CAD",IF(SUMPRODUCT(MAX((Documentos!$A$2:$A$601=$A109)*(Documentos!$B$2:$B$601=H$4)*Documentos!$J$2:$J$601))-TODAY()&lt;=Configuración!$B$2,(SUMPRODUCT(MAX((Documentos!$A$2:$A$601=$A109)*(Documentos!$B$2:$B$601=H$4)*Documentos!$J$2:$J$601))-TODAY())&amp;" d","OK")))))</f>
        <v/>
      </c>
      <c r="I109" s="12" t="str">
        <f ca="1">IF(OR($A109="",I$4=""),"",IF(COUNTIFS(Documentos!$A$2:$A$601,$A109,Documentos!$B$2:$B$601,I$4)=0,"—",IF(SUMPRODUCT(MAX((Documentos!$A$2:$A$601=$A109)*(Documentos!$B$2:$B$601=I$4)*Documentos!$J$2:$J$601))=0,"OK",IF(SUMPRODUCT(MAX((Documentos!$A$2:$A$601=$A109)*(Documentos!$B$2:$B$601=I$4)*Documentos!$J$2:$J$601))&lt;TODAY(),"CAD",IF(SUMPRODUCT(MAX((Documentos!$A$2:$A$601=$A109)*(Documentos!$B$2:$B$601=I$4)*Documentos!$J$2:$J$601))-TODAY()&lt;=Configuración!$B$2,(SUMPRODUCT(MAX((Documentos!$A$2:$A$601=$A109)*(Documentos!$B$2:$B$601=I$4)*Documentos!$J$2:$J$601))-TODAY())&amp;" d","OK")))))</f>
        <v/>
      </c>
      <c r="J109" s="12" t="str">
        <f ca="1">IF(OR($A109="",J$4=""),"",IF(COUNTIFS(Documentos!$A$2:$A$601,$A109,Documentos!$B$2:$B$601,J$4)=0,"—",IF(SUMPRODUCT(MAX((Documentos!$A$2:$A$601=$A109)*(Documentos!$B$2:$B$601=J$4)*Documentos!$J$2:$J$601))=0,"OK",IF(SUMPRODUCT(MAX((Documentos!$A$2:$A$601=$A109)*(Documentos!$B$2:$B$601=J$4)*Documentos!$J$2:$J$601))&lt;TODAY(),"CAD",IF(SUMPRODUCT(MAX((Documentos!$A$2:$A$601=$A109)*(Documentos!$B$2:$B$601=J$4)*Documentos!$J$2:$J$601))-TODAY()&lt;=Configuración!$B$2,(SUMPRODUCT(MAX((Documentos!$A$2:$A$601=$A109)*(Documentos!$B$2:$B$601=J$4)*Documentos!$J$2:$J$601))-TODAY())&amp;" d","OK")))))</f>
        <v/>
      </c>
      <c r="K109" s="12" t="str">
        <f ca="1">IF(OR($A109="",K$4=""),"",IF(COUNTIFS(Documentos!$A$2:$A$601,$A109,Documentos!$B$2:$B$601,K$4)=0,"—",IF(SUMPRODUCT(MAX((Documentos!$A$2:$A$601=$A109)*(Documentos!$B$2:$B$601=K$4)*Documentos!$J$2:$J$601))=0,"OK",IF(SUMPRODUCT(MAX((Documentos!$A$2:$A$601=$A109)*(Documentos!$B$2:$B$601=K$4)*Documentos!$J$2:$J$601))&lt;TODAY(),"CAD",IF(SUMPRODUCT(MAX((Documentos!$A$2:$A$601=$A109)*(Documentos!$B$2:$B$601=K$4)*Documentos!$J$2:$J$601))-TODAY()&lt;=Configuración!$B$2,(SUMPRODUCT(MAX((Documentos!$A$2:$A$601=$A109)*(Documentos!$B$2:$B$601=K$4)*Documentos!$J$2:$J$601))-TODAY())&amp;" d","OK")))))</f>
        <v/>
      </c>
    </row>
    <row r="110" spans="1:11" x14ac:dyDescent="0.3">
      <c r="A110" s="11" t="str">
        <f>IF(Trabajadores!A107="","",Trabajadores!A107)</f>
        <v/>
      </c>
      <c r="B110" s="12" t="str">
        <f ca="1">IF(OR($A110="",B$4=""),"",IF(COUNTIFS(Documentos!$A$2:$A$601,$A110,Documentos!$B$2:$B$601,B$4)=0,"—",IF(SUMPRODUCT(MAX((Documentos!$A$2:$A$601=$A110)*(Documentos!$B$2:$B$601=B$4)*Documentos!$J$2:$J$601))=0,"OK",IF(SUMPRODUCT(MAX((Documentos!$A$2:$A$601=$A110)*(Documentos!$B$2:$B$601=B$4)*Documentos!$J$2:$J$601))&lt;TODAY(),"CAD",IF(SUMPRODUCT(MAX((Documentos!$A$2:$A$601=$A110)*(Documentos!$B$2:$B$601=B$4)*Documentos!$J$2:$J$601))-TODAY()&lt;=Configuración!$B$2,(SUMPRODUCT(MAX((Documentos!$A$2:$A$601=$A110)*(Documentos!$B$2:$B$601=B$4)*Documentos!$J$2:$J$601))-TODAY())&amp;" d","OK")))))</f>
        <v/>
      </c>
      <c r="C110" s="12" t="str">
        <f ca="1">IF(OR($A110="",C$4=""),"",IF(COUNTIFS(Documentos!$A$2:$A$601,$A110,Documentos!$B$2:$B$601,C$4)=0,"—",IF(SUMPRODUCT(MAX((Documentos!$A$2:$A$601=$A110)*(Documentos!$B$2:$B$601=C$4)*Documentos!$J$2:$J$601))=0,"OK",IF(SUMPRODUCT(MAX((Documentos!$A$2:$A$601=$A110)*(Documentos!$B$2:$B$601=C$4)*Documentos!$J$2:$J$601))&lt;TODAY(),"CAD",IF(SUMPRODUCT(MAX((Documentos!$A$2:$A$601=$A110)*(Documentos!$B$2:$B$601=C$4)*Documentos!$J$2:$J$601))-TODAY()&lt;=Configuración!$B$2,(SUMPRODUCT(MAX((Documentos!$A$2:$A$601=$A110)*(Documentos!$B$2:$B$601=C$4)*Documentos!$J$2:$J$601))-TODAY())&amp;" d","OK")))))</f>
        <v/>
      </c>
      <c r="D110" s="12" t="str">
        <f ca="1">IF(OR($A110="",D$4=""),"",IF(COUNTIFS(Documentos!$A$2:$A$601,$A110,Documentos!$B$2:$B$601,D$4)=0,"—",IF(SUMPRODUCT(MAX((Documentos!$A$2:$A$601=$A110)*(Documentos!$B$2:$B$601=D$4)*Documentos!$J$2:$J$601))=0,"OK",IF(SUMPRODUCT(MAX((Documentos!$A$2:$A$601=$A110)*(Documentos!$B$2:$B$601=D$4)*Documentos!$J$2:$J$601))&lt;TODAY(),"CAD",IF(SUMPRODUCT(MAX((Documentos!$A$2:$A$601=$A110)*(Documentos!$B$2:$B$601=D$4)*Documentos!$J$2:$J$601))-TODAY()&lt;=Configuración!$B$2,(SUMPRODUCT(MAX((Documentos!$A$2:$A$601=$A110)*(Documentos!$B$2:$B$601=D$4)*Documentos!$J$2:$J$601))-TODAY())&amp;" d","OK")))))</f>
        <v/>
      </c>
      <c r="E110" s="12" t="str">
        <f ca="1">IF(OR($A110="",E$4=""),"",IF(COUNTIFS(Documentos!$A$2:$A$601,$A110,Documentos!$B$2:$B$601,E$4)=0,"—",IF(SUMPRODUCT(MAX((Documentos!$A$2:$A$601=$A110)*(Documentos!$B$2:$B$601=E$4)*Documentos!$J$2:$J$601))=0,"OK",IF(SUMPRODUCT(MAX((Documentos!$A$2:$A$601=$A110)*(Documentos!$B$2:$B$601=E$4)*Documentos!$J$2:$J$601))&lt;TODAY(),"CAD",IF(SUMPRODUCT(MAX((Documentos!$A$2:$A$601=$A110)*(Documentos!$B$2:$B$601=E$4)*Documentos!$J$2:$J$601))-TODAY()&lt;=Configuración!$B$2,(SUMPRODUCT(MAX((Documentos!$A$2:$A$601=$A110)*(Documentos!$B$2:$B$601=E$4)*Documentos!$J$2:$J$601))-TODAY())&amp;" d","OK")))))</f>
        <v/>
      </c>
      <c r="F110" s="12" t="str">
        <f ca="1">IF(OR($A110="",F$4=""),"",IF(COUNTIFS(Documentos!$A$2:$A$601,$A110,Documentos!$B$2:$B$601,F$4)=0,"—",IF(SUMPRODUCT(MAX((Documentos!$A$2:$A$601=$A110)*(Documentos!$B$2:$B$601=F$4)*Documentos!$J$2:$J$601))=0,"OK",IF(SUMPRODUCT(MAX((Documentos!$A$2:$A$601=$A110)*(Documentos!$B$2:$B$601=F$4)*Documentos!$J$2:$J$601))&lt;TODAY(),"CAD",IF(SUMPRODUCT(MAX((Documentos!$A$2:$A$601=$A110)*(Documentos!$B$2:$B$601=F$4)*Documentos!$J$2:$J$601))-TODAY()&lt;=Configuración!$B$2,(SUMPRODUCT(MAX((Documentos!$A$2:$A$601=$A110)*(Documentos!$B$2:$B$601=F$4)*Documentos!$J$2:$J$601))-TODAY())&amp;" d","OK")))))</f>
        <v/>
      </c>
      <c r="G110" s="12" t="str">
        <f ca="1">IF(OR($A110="",G$4=""),"",IF(COUNTIFS(Documentos!$A$2:$A$601,$A110,Documentos!$B$2:$B$601,G$4)=0,"—",IF(SUMPRODUCT(MAX((Documentos!$A$2:$A$601=$A110)*(Documentos!$B$2:$B$601=G$4)*Documentos!$J$2:$J$601))=0,"OK",IF(SUMPRODUCT(MAX((Documentos!$A$2:$A$601=$A110)*(Documentos!$B$2:$B$601=G$4)*Documentos!$J$2:$J$601))&lt;TODAY(),"CAD",IF(SUMPRODUCT(MAX((Documentos!$A$2:$A$601=$A110)*(Documentos!$B$2:$B$601=G$4)*Documentos!$J$2:$J$601))-TODAY()&lt;=Configuración!$B$2,(SUMPRODUCT(MAX((Documentos!$A$2:$A$601=$A110)*(Documentos!$B$2:$B$601=G$4)*Documentos!$J$2:$J$601))-TODAY())&amp;" d","OK")))))</f>
        <v/>
      </c>
      <c r="H110" s="12" t="str">
        <f ca="1">IF(OR($A110="",H$4=""),"",IF(COUNTIFS(Documentos!$A$2:$A$601,$A110,Documentos!$B$2:$B$601,H$4)=0,"—",IF(SUMPRODUCT(MAX((Documentos!$A$2:$A$601=$A110)*(Documentos!$B$2:$B$601=H$4)*Documentos!$J$2:$J$601))=0,"OK",IF(SUMPRODUCT(MAX((Documentos!$A$2:$A$601=$A110)*(Documentos!$B$2:$B$601=H$4)*Documentos!$J$2:$J$601))&lt;TODAY(),"CAD",IF(SUMPRODUCT(MAX((Documentos!$A$2:$A$601=$A110)*(Documentos!$B$2:$B$601=H$4)*Documentos!$J$2:$J$601))-TODAY()&lt;=Configuración!$B$2,(SUMPRODUCT(MAX((Documentos!$A$2:$A$601=$A110)*(Documentos!$B$2:$B$601=H$4)*Documentos!$J$2:$J$601))-TODAY())&amp;" d","OK")))))</f>
        <v/>
      </c>
      <c r="I110" s="12" t="str">
        <f ca="1">IF(OR($A110="",I$4=""),"",IF(COUNTIFS(Documentos!$A$2:$A$601,$A110,Documentos!$B$2:$B$601,I$4)=0,"—",IF(SUMPRODUCT(MAX((Documentos!$A$2:$A$601=$A110)*(Documentos!$B$2:$B$601=I$4)*Documentos!$J$2:$J$601))=0,"OK",IF(SUMPRODUCT(MAX((Documentos!$A$2:$A$601=$A110)*(Documentos!$B$2:$B$601=I$4)*Documentos!$J$2:$J$601))&lt;TODAY(),"CAD",IF(SUMPRODUCT(MAX((Documentos!$A$2:$A$601=$A110)*(Documentos!$B$2:$B$601=I$4)*Documentos!$J$2:$J$601))-TODAY()&lt;=Configuración!$B$2,(SUMPRODUCT(MAX((Documentos!$A$2:$A$601=$A110)*(Documentos!$B$2:$B$601=I$4)*Documentos!$J$2:$J$601))-TODAY())&amp;" d","OK")))))</f>
        <v/>
      </c>
      <c r="J110" s="12" t="str">
        <f ca="1">IF(OR($A110="",J$4=""),"",IF(COUNTIFS(Documentos!$A$2:$A$601,$A110,Documentos!$B$2:$B$601,J$4)=0,"—",IF(SUMPRODUCT(MAX((Documentos!$A$2:$A$601=$A110)*(Documentos!$B$2:$B$601=J$4)*Documentos!$J$2:$J$601))=0,"OK",IF(SUMPRODUCT(MAX((Documentos!$A$2:$A$601=$A110)*(Documentos!$B$2:$B$601=J$4)*Documentos!$J$2:$J$601))&lt;TODAY(),"CAD",IF(SUMPRODUCT(MAX((Documentos!$A$2:$A$601=$A110)*(Documentos!$B$2:$B$601=J$4)*Documentos!$J$2:$J$601))-TODAY()&lt;=Configuración!$B$2,(SUMPRODUCT(MAX((Documentos!$A$2:$A$601=$A110)*(Documentos!$B$2:$B$601=J$4)*Documentos!$J$2:$J$601))-TODAY())&amp;" d","OK")))))</f>
        <v/>
      </c>
      <c r="K110" s="12" t="str">
        <f ca="1">IF(OR($A110="",K$4=""),"",IF(COUNTIFS(Documentos!$A$2:$A$601,$A110,Documentos!$B$2:$B$601,K$4)=0,"—",IF(SUMPRODUCT(MAX((Documentos!$A$2:$A$601=$A110)*(Documentos!$B$2:$B$601=K$4)*Documentos!$J$2:$J$601))=0,"OK",IF(SUMPRODUCT(MAX((Documentos!$A$2:$A$601=$A110)*(Documentos!$B$2:$B$601=K$4)*Documentos!$J$2:$J$601))&lt;TODAY(),"CAD",IF(SUMPRODUCT(MAX((Documentos!$A$2:$A$601=$A110)*(Documentos!$B$2:$B$601=K$4)*Documentos!$J$2:$J$601))-TODAY()&lt;=Configuración!$B$2,(SUMPRODUCT(MAX((Documentos!$A$2:$A$601=$A110)*(Documentos!$B$2:$B$601=K$4)*Documentos!$J$2:$J$601))-TODAY())&amp;" d","OK")))))</f>
        <v/>
      </c>
    </row>
    <row r="111" spans="1:11" x14ac:dyDescent="0.3">
      <c r="A111" s="11" t="str">
        <f>IF(Trabajadores!A108="","",Trabajadores!A108)</f>
        <v/>
      </c>
      <c r="B111" s="12" t="str">
        <f ca="1">IF(OR($A111="",B$4=""),"",IF(COUNTIFS(Documentos!$A$2:$A$601,$A111,Documentos!$B$2:$B$601,B$4)=0,"—",IF(SUMPRODUCT(MAX((Documentos!$A$2:$A$601=$A111)*(Documentos!$B$2:$B$601=B$4)*Documentos!$J$2:$J$601))=0,"OK",IF(SUMPRODUCT(MAX((Documentos!$A$2:$A$601=$A111)*(Documentos!$B$2:$B$601=B$4)*Documentos!$J$2:$J$601))&lt;TODAY(),"CAD",IF(SUMPRODUCT(MAX((Documentos!$A$2:$A$601=$A111)*(Documentos!$B$2:$B$601=B$4)*Documentos!$J$2:$J$601))-TODAY()&lt;=Configuración!$B$2,(SUMPRODUCT(MAX((Documentos!$A$2:$A$601=$A111)*(Documentos!$B$2:$B$601=B$4)*Documentos!$J$2:$J$601))-TODAY())&amp;" d","OK")))))</f>
        <v/>
      </c>
      <c r="C111" s="12" t="str">
        <f ca="1">IF(OR($A111="",C$4=""),"",IF(COUNTIFS(Documentos!$A$2:$A$601,$A111,Documentos!$B$2:$B$601,C$4)=0,"—",IF(SUMPRODUCT(MAX((Documentos!$A$2:$A$601=$A111)*(Documentos!$B$2:$B$601=C$4)*Documentos!$J$2:$J$601))=0,"OK",IF(SUMPRODUCT(MAX((Documentos!$A$2:$A$601=$A111)*(Documentos!$B$2:$B$601=C$4)*Documentos!$J$2:$J$601))&lt;TODAY(),"CAD",IF(SUMPRODUCT(MAX((Documentos!$A$2:$A$601=$A111)*(Documentos!$B$2:$B$601=C$4)*Documentos!$J$2:$J$601))-TODAY()&lt;=Configuración!$B$2,(SUMPRODUCT(MAX((Documentos!$A$2:$A$601=$A111)*(Documentos!$B$2:$B$601=C$4)*Documentos!$J$2:$J$601))-TODAY())&amp;" d","OK")))))</f>
        <v/>
      </c>
      <c r="D111" s="12" t="str">
        <f ca="1">IF(OR($A111="",D$4=""),"",IF(COUNTIFS(Documentos!$A$2:$A$601,$A111,Documentos!$B$2:$B$601,D$4)=0,"—",IF(SUMPRODUCT(MAX((Documentos!$A$2:$A$601=$A111)*(Documentos!$B$2:$B$601=D$4)*Documentos!$J$2:$J$601))=0,"OK",IF(SUMPRODUCT(MAX((Documentos!$A$2:$A$601=$A111)*(Documentos!$B$2:$B$601=D$4)*Documentos!$J$2:$J$601))&lt;TODAY(),"CAD",IF(SUMPRODUCT(MAX((Documentos!$A$2:$A$601=$A111)*(Documentos!$B$2:$B$601=D$4)*Documentos!$J$2:$J$601))-TODAY()&lt;=Configuración!$B$2,(SUMPRODUCT(MAX((Documentos!$A$2:$A$601=$A111)*(Documentos!$B$2:$B$601=D$4)*Documentos!$J$2:$J$601))-TODAY())&amp;" d","OK")))))</f>
        <v/>
      </c>
      <c r="E111" s="12" t="str">
        <f ca="1">IF(OR($A111="",E$4=""),"",IF(COUNTIFS(Documentos!$A$2:$A$601,$A111,Documentos!$B$2:$B$601,E$4)=0,"—",IF(SUMPRODUCT(MAX((Documentos!$A$2:$A$601=$A111)*(Documentos!$B$2:$B$601=E$4)*Documentos!$J$2:$J$601))=0,"OK",IF(SUMPRODUCT(MAX((Documentos!$A$2:$A$601=$A111)*(Documentos!$B$2:$B$601=E$4)*Documentos!$J$2:$J$601))&lt;TODAY(),"CAD",IF(SUMPRODUCT(MAX((Documentos!$A$2:$A$601=$A111)*(Documentos!$B$2:$B$601=E$4)*Documentos!$J$2:$J$601))-TODAY()&lt;=Configuración!$B$2,(SUMPRODUCT(MAX((Documentos!$A$2:$A$601=$A111)*(Documentos!$B$2:$B$601=E$4)*Documentos!$J$2:$J$601))-TODAY())&amp;" d","OK")))))</f>
        <v/>
      </c>
      <c r="F111" s="12" t="str">
        <f ca="1">IF(OR($A111="",F$4=""),"",IF(COUNTIFS(Documentos!$A$2:$A$601,$A111,Documentos!$B$2:$B$601,F$4)=0,"—",IF(SUMPRODUCT(MAX((Documentos!$A$2:$A$601=$A111)*(Documentos!$B$2:$B$601=F$4)*Documentos!$J$2:$J$601))=0,"OK",IF(SUMPRODUCT(MAX((Documentos!$A$2:$A$601=$A111)*(Documentos!$B$2:$B$601=F$4)*Documentos!$J$2:$J$601))&lt;TODAY(),"CAD",IF(SUMPRODUCT(MAX((Documentos!$A$2:$A$601=$A111)*(Documentos!$B$2:$B$601=F$4)*Documentos!$J$2:$J$601))-TODAY()&lt;=Configuración!$B$2,(SUMPRODUCT(MAX((Documentos!$A$2:$A$601=$A111)*(Documentos!$B$2:$B$601=F$4)*Documentos!$J$2:$J$601))-TODAY())&amp;" d","OK")))))</f>
        <v/>
      </c>
      <c r="G111" s="12" t="str">
        <f ca="1">IF(OR($A111="",G$4=""),"",IF(COUNTIFS(Documentos!$A$2:$A$601,$A111,Documentos!$B$2:$B$601,G$4)=0,"—",IF(SUMPRODUCT(MAX((Documentos!$A$2:$A$601=$A111)*(Documentos!$B$2:$B$601=G$4)*Documentos!$J$2:$J$601))=0,"OK",IF(SUMPRODUCT(MAX((Documentos!$A$2:$A$601=$A111)*(Documentos!$B$2:$B$601=G$4)*Documentos!$J$2:$J$601))&lt;TODAY(),"CAD",IF(SUMPRODUCT(MAX((Documentos!$A$2:$A$601=$A111)*(Documentos!$B$2:$B$601=G$4)*Documentos!$J$2:$J$601))-TODAY()&lt;=Configuración!$B$2,(SUMPRODUCT(MAX((Documentos!$A$2:$A$601=$A111)*(Documentos!$B$2:$B$601=G$4)*Documentos!$J$2:$J$601))-TODAY())&amp;" d","OK")))))</f>
        <v/>
      </c>
      <c r="H111" s="12" t="str">
        <f ca="1">IF(OR($A111="",H$4=""),"",IF(COUNTIFS(Documentos!$A$2:$A$601,$A111,Documentos!$B$2:$B$601,H$4)=0,"—",IF(SUMPRODUCT(MAX((Documentos!$A$2:$A$601=$A111)*(Documentos!$B$2:$B$601=H$4)*Documentos!$J$2:$J$601))=0,"OK",IF(SUMPRODUCT(MAX((Documentos!$A$2:$A$601=$A111)*(Documentos!$B$2:$B$601=H$4)*Documentos!$J$2:$J$601))&lt;TODAY(),"CAD",IF(SUMPRODUCT(MAX((Documentos!$A$2:$A$601=$A111)*(Documentos!$B$2:$B$601=H$4)*Documentos!$J$2:$J$601))-TODAY()&lt;=Configuración!$B$2,(SUMPRODUCT(MAX((Documentos!$A$2:$A$601=$A111)*(Documentos!$B$2:$B$601=H$4)*Documentos!$J$2:$J$601))-TODAY())&amp;" d","OK")))))</f>
        <v/>
      </c>
      <c r="I111" s="12" t="str">
        <f ca="1">IF(OR($A111="",I$4=""),"",IF(COUNTIFS(Documentos!$A$2:$A$601,$A111,Documentos!$B$2:$B$601,I$4)=0,"—",IF(SUMPRODUCT(MAX((Documentos!$A$2:$A$601=$A111)*(Documentos!$B$2:$B$601=I$4)*Documentos!$J$2:$J$601))=0,"OK",IF(SUMPRODUCT(MAX((Documentos!$A$2:$A$601=$A111)*(Documentos!$B$2:$B$601=I$4)*Documentos!$J$2:$J$601))&lt;TODAY(),"CAD",IF(SUMPRODUCT(MAX((Documentos!$A$2:$A$601=$A111)*(Documentos!$B$2:$B$601=I$4)*Documentos!$J$2:$J$601))-TODAY()&lt;=Configuración!$B$2,(SUMPRODUCT(MAX((Documentos!$A$2:$A$601=$A111)*(Documentos!$B$2:$B$601=I$4)*Documentos!$J$2:$J$601))-TODAY())&amp;" d","OK")))))</f>
        <v/>
      </c>
      <c r="J111" s="12" t="str">
        <f ca="1">IF(OR($A111="",J$4=""),"",IF(COUNTIFS(Documentos!$A$2:$A$601,$A111,Documentos!$B$2:$B$601,J$4)=0,"—",IF(SUMPRODUCT(MAX((Documentos!$A$2:$A$601=$A111)*(Documentos!$B$2:$B$601=J$4)*Documentos!$J$2:$J$601))=0,"OK",IF(SUMPRODUCT(MAX((Documentos!$A$2:$A$601=$A111)*(Documentos!$B$2:$B$601=J$4)*Documentos!$J$2:$J$601))&lt;TODAY(),"CAD",IF(SUMPRODUCT(MAX((Documentos!$A$2:$A$601=$A111)*(Documentos!$B$2:$B$601=J$4)*Documentos!$J$2:$J$601))-TODAY()&lt;=Configuración!$B$2,(SUMPRODUCT(MAX((Documentos!$A$2:$A$601=$A111)*(Documentos!$B$2:$B$601=J$4)*Documentos!$J$2:$J$601))-TODAY())&amp;" d","OK")))))</f>
        <v/>
      </c>
      <c r="K111" s="12" t="str">
        <f ca="1">IF(OR($A111="",K$4=""),"",IF(COUNTIFS(Documentos!$A$2:$A$601,$A111,Documentos!$B$2:$B$601,K$4)=0,"—",IF(SUMPRODUCT(MAX((Documentos!$A$2:$A$601=$A111)*(Documentos!$B$2:$B$601=K$4)*Documentos!$J$2:$J$601))=0,"OK",IF(SUMPRODUCT(MAX((Documentos!$A$2:$A$601=$A111)*(Documentos!$B$2:$B$601=K$4)*Documentos!$J$2:$J$601))&lt;TODAY(),"CAD",IF(SUMPRODUCT(MAX((Documentos!$A$2:$A$601=$A111)*(Documentos!$B$2:$B$601=K$4)*Documentos!$J$2:$J$601))-TODAY()&lt;=Configuración!$B$2,(SUMPRODUCT(MAX((Documentos!$A$2:$A$601=$A111)*(Documentos!$B$2:$B$601=K$4)*Documentos!$J$2:$J$601))-TODAY())&amp;" d","OK")))))</f>
        <v/>
      </c>
    </row>
    <row r="112" spans="1:11" x14ac:dyDescent="0.3">
      <c r="A112" s="11" t="str">
        <f>IF(Trabajadores!A109="","",Trabajadores!A109)</f>
        <v/>
      </c>
      <c r="B112" s="12" t="str">
        <f ca="1">IF(OR($A112="",B$4=""),"",IF(COUNTIFS(Documentos!$A$2:$A$601,$A112,Documentos!$B$2:$B$601,B$4)=0,"—",IF(SUMPRODUCT(MAX((Documentos!$A$2:$A$601=$A112)*(Documentos!$B$2:$B$601=B$4)*Documentos!$J$2:$J$601))=0,"OK",IF(SUMPRODUCT(MAX((Documentos!$A$2:$A$601=$A112)*(Documentos!$B$2:$B$601=B$4)*Documentos!$J$2:$J$601))&lt;TODAY(),"CAD",IF(SUMPRODUCT(MAX((Documentos!$A$2:$A$601=$A112)*(Documentos!$B$2:$B$601=B$4)*Documentos!$J$2:$J$601))-TODAY()&lt;=Configuración!$B$2,(SUMPRODUCT(MAX((Documentos!$A$2:$A$601=$A112)*(Documentos!$B$2:$B$601=B$4)*Documentos!$J$2:$J$601))-TODAY())&amp;" d","OK")))))</f>
        <v/>
      </c>
      <c r="C112" s="12" t="str">
        <f ca="1">IF(OR($A112="",C$4=""),"",IF(COUNTIFS(Documentos!$A$2:$A$601,$A112,Documentos!$B$2:$B$601,C$4)=0,"—",IF(SUMPRODUCT(MAX((Documentos!$A$2:$A$601=$A112)*(Documentos!$B$2:$B$601=C$4)*Documentos!$J$2:$J$601))=0,"OK",IF(SUMPRODUCT(MAX((Documentos!$A$2:$A$601=$A112)*(Documentos!$B$2:$B$601=C$4)*Documentos!$J$2:$J$601))&lt;TODAY(),"CAD",IF(SUMPRODUCT(MAX((Documentos!$A$2:$A$601=$A112)*(Documentos!$B$2:$B$601=C$4)*Documentos!$J$2:$J$601))-TODAY()&lt;=Configuración!$B$2,(SUMPRODUCT(MAX((Documentos!$A$2:$A$601=$A112)*(Documentos!$B$2:$B$601=C$4)*Documentos!$J$2:$J$601))-TODAY())&amp;" d","OK")))))</f>
        <v/>
      </c>
      <c r="D112" s="12" t="str">
        <f ca="1">IF(OR($A112="",D$4=""),"",IF(COUNTIFS(Documentos!$A$2:$A$601,$A112,Documentos!$B$2:$B$601,D$4)=0,"—",IF(SUMPRODUCT(MAX((Documentos!$A$2:$A$601=$A112)*(Documentos!$B$2:$B$601=D$4)*Documentos!$J$2:$J$601))=0,"OK",IF(SUMPRODUCT(MAX((Documentos!$A$2:$A$601=$A112)*(Documentos!$B$2:$B$601=D$4)*Documentos!$J$2:$J$601))&lt;TODAY(),"CAD",IF(SUMPRODUCT(MAX((Documentos!$A$2:$A$601=$A112)*(Documentos!$B$2:$B$601=D$4)*Documentos!$J$2:$J$601))-TODAY()&lt;=Configuración!$B$2,(SUMPRODUCT(MAX((Documentos!$A$2:$A$601=$A112)*(Documentos!$B$2:$B$601=D$4)*Documentos!$J$2:$J$601))-TODAY())&amp;" d","OK")))))</f>
        <v/>
      </c>
      <c r="E112" s="12" t="str">
        <f ca="1">IF(OR($A112="",E$4=""),"",IF(COUNTIFS(Documentos!$A$2:$A$601,$A112,Documentos!$B$2:$B$601,E$4)=0,"—",IF(SUMPRODUCT(MAX((Documentos!$A$2:$A$601=$A112)*(Documentos!$B$2:$B$601=E$4)*Documentos!$J$2:$J$601))=0,"OK",IF(SUMPRODUCT(MAX((Documentos!$A$2:$A$601=$A112)*(Documentos!$B$2:$B$601=E$4)*Documentos!$J$2:$J$601))&lt;TODAY(),"CAD",IF(SUMPRODUCT(MAX((Documentos!$A$2:$A$601=$A112)*(Documentos!$B$2:$B$601=E$4)*Documentos!$J$2:$J$601))-TODAY()&lt;=Configuración!$B$2,(SUMPRODUCT(MAX((Documentos!$A$2:$A$601=$A112)*(Documentos!$B$2:$B$601=E$4)*Documentos!$J$2:$J$601))-TODAY())&amp;" d","OK")))))</f>
        <v/>
      </c>
      <c r="F112" s="12" t="str">
        <f ca="1">IF(OR($A112="",F$4=""),"",IF(COUNTIFS(Documentos!$A$2:$A$601,$A112,Documentos!$B$2:$B$601,F$4)=0,"—",IF(SUMPRODUCT(MAX((Documentos!$A$2:$A$601=$A112)*(Documentos!$B$2:$B$601=F$4)*Documentos!$J$2:$J$601))=0,"OK",IF(SUMPRODUCT(MAX((Documentos!$A$2:$A$601=$A112)*(Documentos!$B$2:$B$601=F$4)*Documentos!$J$2:$J$601))&lt;TODAY(),"CAD",IF(SUMPRODUCT(MAX((Documentos!$A$2:$A$601=$A112)*(Documentos!$B$2:$B$601=F$4)*Documentos!$J$2:$J$601))-TODAY()&lt;=Configuración!$B$2,(SUMPRODUCT(MAX((Documentos!$A$2:$A$601=$A112)*(Documentos!$B$2:$B$601=F$4)*Documentos!$J$2:$J$601))-TODAY())&amp;" d","OK")))))</f>
        <v/>
      </c>
      <c r="G112" s="12" t="str">
        <f ca="1">IF(OR($A112="",G$4=""),"",IF(COUNTIFS(Documentos!$A$2:$A$601,$A112,Documentos!$B$2:$B$601,G$4)=0,"—",IF(SUMPRODUCT(MAX((Documentos!$A$2:$A$601=$A112)*(Documentos!$B$2:$B$601=G$4)*Documentos!$J$2:$J$601))=0,"OK",IF(SUMPRODUCT(MAX((Documentos!$A$2:$A$601=$A112)*(Documentos!$B$2:$B$601=G$4)*Documentos!$J$2:$J$601))&lt;TODAY(),"CAD",IF(SUMPRODUCT(MAX((Documentos!$A$2:$A$601=$A112)*(Documentos!$B$2:$B$601=G$4)*Documentos!$J$2:$J$601))-TODAY()&lt;=Configuración!$B$2,(SUMPRODUCT(MAX((Documentos!$A$2:$A$601=$A112)*(Documentos!$B$2:$B$601=G$4)*Documentos!$J$2:$J$601))-TODAY())&amp;" d","OK")))))</f>
        <v/>
      </c>
      <c r="H112" s="12" t="str">
        <f ca="1">IF(OR($A112="",H$4=""),"",IF(COUNTIFS(Documentos!$A$2:$A$601,$A112,Documentos!$B$2:$B$601,H$4)=0,"—",IF(SUMPRODUCT(MAX((Documentos!$A$2:$A$601=$A112)*(Documentos!$B$2:$B$601=H$4)*Documentos!$J$2:$J$601))=0,"OK",IF(SUMPRODUCT(MAX((Documentos!$A$2:$A$601=$A112)*(Documentos!$B$2:$B$601=H$4)*Documentos!$J$2:$J$601))&lt;TODAY(),"CAD",IF(SUMPRODUCT(MAX((Documentos!$A$2:$A$601=$A112)*(Documentos!$B$2:$B$601=H$4)*Documentos!$J$2:$J$601))-TODAY()&lt;=Configuración!$B$2,(SUMPRODUCT(MAX((Documentos!$A$2:$A$601=$A112)*(Documentos!$B$2:$B$601=H$4)*Documentos!$J$2:$J$601))-TODAY())&amp;" d","OK")))))</f>
        <v/>
      </c>
      <c r="I112" s="12" t="str">
        <f ca="1">IF(OR($A112="",I$4=""),"",IF(COUNTIFS(Documentos!$A$2:$A$601,$A112,Documentos!$B$2:$B$601,I$4)=0,"—",IF(SUMPRODUCT(MAX((Documentos!$A$2:$A$601=$A112)*(Documentos!$B$2:$B$601=I$4)*Documentos!$J$2:$J$601))=0,"OK",IF(SUMPRODUCT(MAX((Documentos!$A$2:$A$601=$A112)*(Documentos!$B$2:$B$601=I$4)*Documentos!$J$2:$J$601))&lt;TODAY(),"CAD",IF(SUMPRODUCT(MAX((Documentos!$A$2:$A$601=$A112)*(Documentos!$B$2:$B$601=I$4)*Documentos!$J$2:$J$601))-TODAY()&lt;=Configuración!$B$2,(SUMPRODUCT(MAX((Documentos!$A$2:$A$601=$A112)*(Documentos!$B$2:$B$601=I$4)*Documentos!$J$2:$J$601))-TODAY())&amp;" d","OK")))))</f>
        <v/>
      </c>
      <c r="J112" s="12" t="str">
        <f ca="1">IF(OR($A112="",J$4=""),"",IF(COUNTIFS(Documentos!$A$2:$A$601,$A112,Documentos!$B$2:$B$601,J$4)=0,"—",IF(SUMPRODUCT(MAX((Documentos!$A$2:$A$601=$A112)*(Documentos!$B$2:$B$601=J$4)*Documentos!$J$2:$J$601))=0,"OK",IF(SUMPRODUCT(MAX((Documentos!$A$2:$A$601=$A112)*(Documentos!$B$2:$B$601=J$4)*Documentos!$J$2:$J$601))&lt;TODAY(),"CAD",IF(SUMPRODUCT(MAX((Documentos!$A$2:$A$601=$A112)*(Documentos!$B$2:$B$601=J$4)*Documentos!$J$2:$J$601))-TODAY()&lt;=Configuración!$B$2,(SUMPRODUCT(MAX((Documentos!$A$2:$A$601=$A112)*(Documentos!$B$2:$B$601=J$4)*Documentos!$J$2:$J$601))-TODAY())&amp;" d","OK")))))</f>
        <v/>
      </c>
      <c r="K112" s="12" t="str">
        <f ca="1">IF(OR($A112="",K$4=""),"",IF(COUNTIFS(Documentos!$A$2:$A$601,$A112,Documentos!$B$2:$B$601,K$4)=0,"—",IF(SUMPRODUCT(MAX((Documentos!$A$2:$A$601=$A112)*(Documentos!$B$2:$B$601=K$4)*Documentos!$J$2:$J$601))=0,"OK",IF(SUMPRODUCT(MAX((Documentos!$A$2:$A$601=$A112)*(Documentos!$B$2:$B$601=K$4)*Documentos!$J$2:$J$601))&lt;TODAY(),"CAD",IF(SUMPRODUCT(MAX((Documentos!$A$2:$A$601=$A112)*(Documentos!$B$2:$B$601=K$4)*Documentos!$J$2:$J$601))-TODAY()&lt;=Configuración!$B$2,(SUMPRODUCT(MAX((Documentos!$A$2:$A$601=$A112)*(Documentos!$B$2:$B$601=K$4)*Documentos!$J$2:$J$601))-TODAY())&amp;" d","OK")))))</f>
        <v/>
      </c>
    </row>
    <row r="113" spans="1:11" x14ac:dyDescent="0.3">
      <c r="A113" s="11" t="str">
        <f>IF(Trabajadores!A110="","",Trabajadores!A110)</f>
        <v/>
      </c>
      <c r="B113" s="12" t="str">
        <f ca="1">IF(OR($A113="",B$4=""),"",IF(COUNTIFS(Documentos!$A$2:$A$601,$A113,Documentos!$B$2:$B$601,B$4)=0,"—",IF(SUMPRODUCT(MAX((Documentos!$A$2:$A$601=$A113)*(Documentos!$B$2:$B$601=B$4)*Documentos!$J$2:$J$601))=0,"OK",IF(SUMPRODUCT(MAX((Documentos!$A$2:$A$601=$A113)*(Documentos!$B$2:$B$601=B$4)*Documentos!$J$2:$J$601))&lt;TODAY(),"CAD",IF(SUMPRODUCT(MAX((Documentos!$A$2:$A$601=$A113)*(Documentos!$B$2:$B$601=B$4)*Documentos!$J$2:$J$601))-TODAY()&lt;=Configuración!$B$2,(SUMPRODUCT(MAX((Documentos!$A$2:$A$601=$A113)*(Documentos!$B$2:$B$601=B$4)*Documentos!$J$2:$J$601))-TODAY())&amp;" d","OK")))))</f>
        <v/>
      </c>
      <c r="C113" s="12" t="str">
        <f ca="1">IF(OR($A113="",C$4=""),"",IF(COUNTIFS(Documentos!$A$2:$A$601,$A113,Documentos!$B$2:$B$601,C$4)=0,"—",IF(SUMPRODUCT(MAX((Documentos!$A$2:$A$601=$A113)*(Documentos!$B$2:$B$601=C$4)*Documentos!$J$2:$J$601))=0,"OK",IF(SUMPRODUCT(MAX((Documentos!$A$2:$A$601=$A113)*(Documentos!$B$2:$B$601=C$4)*Documentos!$J$2:$J$601))&lt;TODAY(),"CAD",IF(SUMPRODUCT(MAX((Documentos!$A$2:$A$601=$A113)*(Documentos!$B$2:$B$601=C$4)*Documentos!$J$2:$J$601))-TODAY()&lt;=Configuración!$B$2,(SUMPRODUCT(MAX((Documentos!$A$2:$A$601=$A113)*(Documentos!$B$2:$B$601=C$4)*Documentos!$J$2:$J$601))-TODAY())&amp;" d","OK")))))</f>
        <v/>
      </c>
      <c r="D113" s="12" t="str">
        <f ca="1">IF(OR($A113="",D$4=""),"",IF(COUNTIFS(Documentos!$A$2:$A$601,$A113,Documentos!$B$2:$B$601,D$4)=0,"—",IF(SUMPRODUCT(MAX((Documentos!$A$2:$A$601=$A113)*(Documentos!$B$2:$B$601=D$4)*Documentos!$J$2:$J$601))=0,"OK",IF(SUMPRODUCT(MAX((Documentos!$A$2:$A$601=$A113)*(Documentos!$B$2:$B$601=D$4)*Documentos!$J$2:$J$601))&lt;TODAY(),"CAD",IF(SUMPRODUCT(MAX((Documentos!$A$2:$A$601=$A113)*(Documentos!$B$2:$B$601=D$4)*Documentos!$J$2:$J$601))-TODAY()&lt;=Configuración!$B$2,(SUMPRODUCT(MAX((Documentos!$A$2:$A$601=$A113)*(Documentos!$B$2:$B$601=D$4)*Documentos!$J$2:$J$601))-TODAY())&amp;" d","OK")))))</f>
        <v/>
      </c>
      <c r="E113" s="12" t="str">
        <f ca="1">IF(OR($A113="",E$4=""),"",IF(COUNTIFS(Documentos!$A$2:$A$601,$A113,Documentos!$B$2:$B$601,E$4)=0,"—",IF(SUMPRODUCT(MAX((Documentos!$A$2:$A$601=$A113)*(Documentos!$B$2:$B$601=E$4)*Documentos!$J$2:$J$601))=0,"OK",IF(SUMPRODUCT(MAX((Documentos!$A$2:$A$601=$A113)*(Documentos!$B$2:$B$601=E$4)*Documentos!$J$2:$J$601))&lt;TODAY(),"CAD",IF(SUMPRODUCT(MAX((Documentos!$A$2:$A$601=$A113)*(Documentos!$B$2:$B$601=E$4)*Documentos!$J$2:$J$601))-TODAY()&lt;=Configuración!$B$2,(SUMPRODUCT(MAX((Documentos!$A$2:$A$601=$A113)*(Documentos!$B$2:$B$601=E$4)*Documentos!$J$2:$J$601))-TODAY())&amp;" d","OK")))))</f>
        <v/>
      </c>
      <c r="F113" s="12" t="str">
        <f ca="1">IF(OR($A113="",F$4=""),"",IF(COUNTIFS(Documentos!$A$2:$A$601,$A113,Documentos!$B$2:$B$601,F$4)=0,"—",IF(SUMPRODUCT(MAX((Documentos!$A$2:$A$601=$A113)*(Documentos!$B$2:$B$601=F$4)*Documentos!$J$2:$J$601))=0,"OK",IF(SUMPRODUCT(MAX((Documentos!$A$2:$A$601=$A113)*(Documentos!$B$2:$B$601=F$4)*Documentos!$J$2:$J$601))&lt;TODAY(),"CAD",IF(SUMPRODUCT(MAX((Documentos!$A$2:$A$601=$A113)*(Documentos!$B$2:$B$601=F$4)*Documentos!$J$2:$J$601))-TODAY()&lt;=Configuración!$B$2,(SUMPRODUCT(MAX((Documentos!$A$2:$A$601=$A113)*(Documentos!$B$2:$B$601=F$4)*Documentos!$J$2:$J$601))-TODAY())&amp;" d","OK")))))</f>
        <v/>
      </c>
      <c r="G113" s="12" t="str">
        <f ca="1">IF(OR($A113="",G$4=""),"",IF(COUNTIFS(Documentos!$A$2:$A$601,$A113,Documentos!$B$2:$B$601,G$4)=0,"—",IF(SUMPRODUCT(MAX((Documentos!$A$2:$A$601=$A113)*(Documentos!$B$2:$B$601=G$4)*Documentos!$J$2:$J$601))=0,"OK",IF(SUMPRODUCT(MAX((Documentos!$A$2:$A$601=$A113)*(Documentos!$B$2:$B$601=G$4)*Documentos!$J$2:$J$601))&lt;TODAY(),"CAD",IF(SUMPRODUCT(MAX((Documentos!$A$2:$A$601=$A113)*(Documentos!$B$2:$B$601=G$4)*Documentos!$J$2:$J$601))-TODAY()&lt;=Configuración!$B$2,(SUMPRODUCT(MAX((Documentos!$A$2:$A$601=$A113)*(Documentos!$B$2:$B$601=G$4)*Documentos!$J$2:$J$601))-TODAY())&amp;" d","OK")))))</f>
        <v/>
      </c>
      <c r="H113" s="12" t="str">
        <f ca="1">IF(OR($A113="",H$4=""),"",IF(COUNTIFS(Documentos!$A$2:$A$601,$A113,Documentos!$B$2:$B$601,H$4)=0,"—",IF(SUMPRODUCT(MAX((Documentos!$A$2:$A$601=$A113)*(Documentos!$B$2:$B$601=H$4)*Documentos!$J$2:$J$601))=0,"OK",IF(SUMPRODUCT(MAX((Documentos!$A$2:$A$601=$A113)*(Documentos!$B$2:$B$601=H$4)*Documentos!$J$2:$J$601))&lt;TODAY(),"CAD",IF(SUMPRODUCT(MAX((Documentos!$A$2:$A$601=$A113)*(Documentos!$B$2:$B$601=H$4)*Documentos!$J$2:$J$601))-TODAY()&lt;=Configuración!$B$2,(SUMPRODUCT(MAX((Documentos!$A$2:$A$601=$A113)*(Documentos!$B$2:$B$601=H$4)*Documentos!$J$2:$J$601))-TODAY())&amp;" d","OK")))))</f>
        <v/>
      </c>
      <c r="I113" s="12" t="str">
        <f ca="1">IF(OR($A113="",I$4=""),"",IF(COUNTIFS(Documentos!$A$2:$A$601,$A113,Documentos!$B$2:$B$601,I$4)=0,"—",IF(SUMPRODUCT(MAX((Documentos!$A$2:$A$601=$A113)*(Documentos!$B$2:$B$601=I$4)*Documentos!$J$2:$J$601))=0,"OK",IF(SUMPRODUCT(MAX((Documentos!$A$2:$A$601=$A113)*(Documentos!$B$2:$B$601=I$4)*Documentos!$J$2:$J$601))&lt;TODAY(),"CAD",IF(SUMPRODUCT(MAX((Documentos!$A$2:$A$601=$A113)*(Documentos!$B$2:$B$601=I$4)*Documentos!$J$2:$J$601))-TODAY()&lt;=Configuración!$B$2,(SUMPRODUCT(MAX((Documentos!$A$2:$A$601=$A113)*(Documentos!$B$2:$B$601=I$4)*Documentos!$J$2:$J$601))-TODAY())&amp;" d","OK")))))</f>
        <v/>
      </c>
      <c r="J113" s="12" t="str">
        <f ca="1">IF(OR($A113="",J$4=""),"",IF(COUNTIFS(Documentos!$A$2:$A$601,$A113,Documentos!$B$2:$B$601,J$4)=0,"—",IF(SUMPRODUCT(MAX((Documentos!$A$2:$A$601=$A113)*(Documentos!$B$2:$B$601=J$4)*Documentos!$J$2:$J$601))=0,"OK",IF(SUMPRODUCT(MAX((Documentos!$A$2:$A$601=$A113)*(Documentos!$B$2:$B$601=J$4)*Documentos!$J$2:$J$601))&lt;TODAY(),"CAD",IF(SUMPRODUCT(MAX((Documentos!$A$2:$A$601=$A113)*(Documentos!$B$2:$B$601=J$4)*Documentos!$J$2:$J$601))-TODAY()&lt;=Configuración!$B$2,(SUMPRODUCT(MAX((Documentos!$A$2:$A$601=$A113)*(Documentos!$B$2:$B$601=J$4)*Documentos!$J$2:$J$601))-TODAY())&amp;" d","OK")))))</f>
        <v/>
      </c>
      <c r="K113" s="12" t="str">
        <f ca="1">IF(OR($A113="",K$4=""),"",IF(COUNTIFS(Documentos!$A$2:$A$601,$A113,Documentos!$B$2:$B$601,K$4)=0,"—",IF(SUMPRODUCT(MAX((Documentos!$A$2:$A$601=$A113)*(Documentos!$B$2:$B$601=K$4)*Documentos!$J$2:$J$601))=0,"OK",IF(SUMPRODUCT(MAX((Documentos!$A$2:$A$601=$A113)*(Documentos!$B$2:$B$601=K$4)*Documentos!$J$2:$J$601))&lt;TODAY(),"CAD",IF(SUMPRODUCT(MAX((Documentos!$A$2:$A$601=$A113)*(Documentos!$B$2:$B$601=K$4)*Documentos!$J$2:$J$601))-TODAY()&lt;=Configuración!$B$2,(SUMPRODUCT(MAX((Documentos!$A$2:$A$601=$A113)*(Documentos!$B$2:$B$601=K$4)*Documentos!$J$2:$J$601))-TODAY())&amp;" d","OK")))))</f>
        <v/>
      </c>
    </row>
    <row r="114" spans="1:11" x14ac:dyDescent="0.3">
      <c r="A114" s="11" t="str">
        <f>IF(Trabajadores!A111="","",Trabajadores!A111)</f>
        <v/>
      </c>
      <c r="B114" s="12" t="str">
        <f ca="1">IF(OR($A114="",B$4=""),"",IF(COUNTIFS(Documentos!$A$2:$A$601,$A114,Documentos!$B$2:$B$601,B$4)=0,"—",IF(SUMPRODUCT(MAX((Documentos!$A$2:$A$601=$A114)*(Documentos!$B$2:$B$601=B$4)*Documentos!$J$2:$J$601))=0,"OK",IF(SUMPRODUCT(MAX((Documentos!$A$2:$A$601=$A114)*(Documentos!$B$2:$B$601=B$4)*Documentos!$J$2:$J$601))&lt;TODAY(),"CAD",IF(SUMPRODUCT(MAX((Documentos!$A$2:$A$601=$A114)*(Documentos!$B$2:$B$601=B$4)*Documentos!$J$2:$J$601))-TODAY()&lt;=Configuración!$B$2,(SUMPRODUCT(MAX((Documentos!$A$2:$A$601=$A114)*(Documentos!$B$2:$B$601=B$4)*Documentos!$J$2:$J$601))-TODAY())&amp;" d","OK")))))</f>
        <v/>
      </c>
      <c r="C114" s="12" t="str">
        <f ca="1">IF(OR($A114="",C$4=""),"",IF(COUNTIFS(Documentos!$A$2:$A$601,$A114,Documentos!$B$2:$B$601,C$4)=0,"—",IF(SUMPRODUCT(MAX((Documentos!$A$2:$A$601=$A114)*(Documentos!$B$2:$B$601=C$4)*Documentos!$J$2:$J$601))=0,"OK",IF(SUMPRODUCT(MAX((Documentos!$A$2:$A$601=$A114)*(Documentos!$B$2:$B$601=C$4)*Documentos!$J$2:$J$601))&lt;TODAY(),"CAD",IF(SUMPRODUCT(MAX((Documentos!$A$2:$A$601=$A114)*(Documentos!$B$2:$B$601=C$4)*Documentos!$J$2:$J$601))-TODAY()&lt;=Configuración!$B$2,(SUMPRODUCT(MAX((Documentos!$A$2:$A$601=$A114)*(Documentos!$B$2:$B$601=C$4)*Documentos!$J$2:$J$601))-TODAY())&amp;" d","OK")))))</f>
        <v/>
      </c>
      <c r="D114" s="12" t="str">
        <f ca="1">IF(OR($A114="",D$4=""),"",IF(COUNTIFS(Documentos!$A$2:$A$601,$A114,Documentos!$B$2:$B$601,D$4)=0,"—",IF(SUMPRODUCT(MAX((Documentos!$A$2:$A$601=$A114)*(Documentos!$B$2:$B$601=D$4)*Documentos!$J$2:$J$601))=0,"OK",IF(SUMPRODUCT(MAX((Documentos!$A$2:$A$601=$A114)*(Documentos!$B$2:$B$601=D$4)*Documentos!$J$2:$J$601))&lt;TODAY(),"CAD",IF(SUMPRODUCT(MAX((Documentos!$A$2:$A$601=$A114)*(Documentos!$B$2:$B$601=D$4)*Documentos!$J$2:$J$601))-TODAY()&lt;=Configuración!$B$2,(SUMPRODUCT(MAX((Documentos!$A$2:$A$601=$A114)*(Documentos!$B$2:$B$601=D$4)*Documentos!$J$2:$J$601))-TODAY())&amp;" d","OK")))))</f>
        <v/>
      </c>
      <c r="E114" s="12" t="str">
        <f ca="1">IF(OR($A114="",E$4=""),"",IF(COUNTIFS(Documentos!$A$2:$A$601,$A114,Documentos!$B$2:$B$601,E$4)=0,"—",IF(SUMPRODUCT(MAX((Documentos!$A$2:$A$601=$A114)*(Documentos!$B$2:$B$601=E$4)*Documentos!$J$2:$J$601))=0,"OK",IF(SUMPRODUCT(MAX((Documentos!$A$2:$A$601=$A114)*(Documentos!$B$2:$B$601=E$4)*Documentos!$J$2:$J$601))&lt;TODAY(),"CAD",IF(SUMPRODUCT(MAX((Documentos!$A$2:$A$601=$A114)*(Documentos!$B$2:$B$601=E$4)*Documentos!$J$2:$J$601))-TODAY()&lt;=Configuración!$B$2,(SUMPRODUCT(MAX((Documentos!$A$2:$A$601=$A114)*(Documentos!$B$2:$B$601=E$4)*Documentos!$J$2:$J$601))-TODAY())&amp;" d","OK")))))</f>
        <v/>
      </c>
      <c r="F114" s="12" t="str">
        <f ca="1">IF(OR($A114="",F$4=""),"",IF(COUNTIFS(Documentos!$A$2:$A$601,$A114,Documentos!$B$2:$B$601,F$4)=0,"—",IF(SUMPRODUCT(MAX((Documentos!$A$2:$A$601=$A114)*(Documentos!$B$2:$B$601=F$4)*Documentos!$J$2:$J$601))=0,"OK",IF(SUMPRODUCT(MAX((Documentos!$A$2:$A$601=$A114)*(Documentos!$B$2:$B$601=F$4)*Documentos!$J$2:$J$601))&lt;TODAY(),"CAD",IF(SUMPRODUCT(MAX((Documentos!$A$2:$A$601=$A114)*(Documentos!$B$2:$B$601=F$4)*Documentos!$J$2:$J$601))-TODAY()&lt;=Configuración!$B$2,(SUMPRODUCT(MAX((Documentos!$A$2:$A$601=$A114)*(Documentos!$B$2:$B$601=F$4)*Documentos!$J$2:$J$601))-TODAY())&amp;" d","OK")))))</f>
        <v/>
      </c>
      <c r="G114" s="12" t="str">
        <f ca="1">IF(OR($A114="",G$4=""),"",IF(COUNTIFS(Documentos!$A$2:$A$601,$A114,Documentos!$B$2:$B$601,G$4)=0,"—",IF(SUMPRODUCT(MAX((Documentos!$A$2:$A$601=$A114)*(Documentos!$B$2:$B$601=G$4)*Documentos!$J$2:$J$601))=0,"OK",IF(SUMPRODUCT(MAX((Documentos!$A$2:$A$601=$A114)*(Documentos!$B$2:$B$601=G$4)*Documentos!$J$2:$J$601))&lt;TODAY(),"CAD",IF(SUMPRODUCT(MAX((Documentos!$A$2:$A$601=$A114)*(Documentos!$B$2:$B$601=G$4)*Documentos!$J$2:$J$601))-TODAY()&lt;=Configuración!$B$2,(SUMPRODUCT(MAX((Documentos!$A$2:$A$601=$A114)*(Documentos!$B$2:$B$601=G$4)*Documentos!$J$2:$J$601))-TODAY())&amp;" d","OK")))))</f>
        <v/>
      </c>
      <c r="H114" s="12" t="str">
        <f ca="1">IF(OR($A114="",H$4=""),"",IF(COUNTIFS(Documentos!$A$2:$A$601,$A114,Documentos!$B$2:$B$601,H$4)=0,"—",IF(SUMPRODUCT(MAX((Documentos!$A$2:$A$601=$A114)*(Documentos!$B$2:$B$601=H$4)*Documentos!$J$2:$J$601))=0,"OK",IF(SUMPRODUCT(MAX((Documentos!$A$2:$A$601=$A114)*(Documentos!$B$2:$B$601=H$4)*Documentos!$J$2:$J$601))&lt;TODAY(),"CAD",IF(SUMPRODUCT(MAX((Documentos!$A$2:$A$601=$A114)*(Documentos!$B$2:$B$601=H$4)*Documentos!$J$2:$J$601))-TODAY()&lt;=Configuración!$B$2,(SUMPRODUCT(MAX((Documentos!$A$2:$A$601=$A114)*(Documentos!$B$2:$B$601=H$4)*Documentos!$J$2:$J$601))-TODAY())&amp;" d","OK")))))</f>
        <v/>
      </c>
      <c r="I114" s="12" t="str">
        <f ca="1">IF(OR($A114="",I$4=""),"",IF(COUNTIFS(Documentos!$A$2:$A$601,$A114,Documentos!$B$2:$B$601,I$4)=0,"—",IF(SUMPRODUCT(MAX((Documentos!$A$2:$A$601=$A114)*(Documentos!$B$2:$B$601=I$4)*Documentos!$J$2:$J$601))=0,"OK",IF(SUMPRODUCT(MAX((Documentos!$A$2:$A$601=$A114)*(Documentos!$B$2:$B$601=I$4)*Documentos!$J$2:$J$601))&lt;TODAY(),"CAD",IF(SUMPRODUCT(MAX((Documentos!$A$2:$A$601=$A114)*(Documentos!$B$2:$B$601=I$4)*Documentos!$J$2:$J$601))-TODAY()&lt;=Configuración!$B$2,(SUMPRODUCT(MAX((Documentos!$A$2:$A$601=$A114)*(Documentos!$B$2:$B$601=I$4)*Documentos!$J$2:$J$601))-TODAY())&amp;" d","OK")))))</f>
        <v/>
      </c>
      <c r="J114" s="12" t="str">
        <f ca="1">IF(OR($A114="",J$4=""),"",IF(COUNTIFS(Documentos!$A$2:$A$601,$A114,Documentos!$B$2:$B$601,J$4)=0,"—",IF(SUMPRODUCT(MAX((Documentos!$A$2:$A$601=$A114)*(Documentos!$B$2:$B$601=J$4)*Documentos!$J$2:$J$601))=0,"OK",IF(SUMPRODUCT(MAX((Documentos!$A$2:$A$601=$A114)*(Documentos!$B$2:$B$601=J$4)*Documentos!$J$2:$J$601))&lt;TODAY(),"CAD",IF(SUMPRODUCT(MAX((Documentos!$A$2:$A$601=$A114)*(Documentos!$B$2:$B$601=J$4)*Documentos!$J$2:$J$601))-TODAY()&lt;=Configuración!$B$2,(SUMPRODUCT(MAX((Documentos!$A$2:$A$601=$A114)*(Documentos!$B$2:$B$601=J$4)*Documentos!$J$2:$J$601))-TODAY())&amp;" d","OK")))))</f>
        <v/>
      </c>
      <c r="K114" s="12" t="str">
        <f ca="1">IF(OR($A114="",K$4=""),"",IF(COUNTIFS(Documentos!$A$2:$A$601,$A114,Documentos!$B$2:$B$601,K$4)=0,"—",IF(SUMPRODUCT(MAX((Documentos!$A$2:$A$601=$A114)*(Documentos!$B$2:$B$601=K$4)*Documentos!$J$2:$J$601))=0,"OK",IF(SUMPRODUCT(MAX((Documentos!$A$2:$A$601=$A114)*(Documentos!$B$2:$B$601=K$4)*Documentos!$J$2:$J$601))&lt;TODAY(),"CAD",IF(SUMPRODUCT(MAX((Documentos!$A$2:$A$601=$A114)*(Documentos!$B$2:$B$601=K$4)*Documentos!$J$2:$J$601))-TODAY()&lt;=Configuración!$B$2,(SUMPRODUCT(MAX((Documentos!$A$2:$A$601=$A114)*(Documentos!$B$2:$B$601=K$4)*Documentos!$J$2:$J$601))-TODAY())&amp;" d","OK")))))</f>
        <v/>
      </c>
    </row>
    <row r="115" spans="1:11" x14ac:dyDescent="0.3">
      <c r="A115" s="11" t="str">
        <f>IF(Trabajadores!A112="","",Trabajadores!A112)</f>
        <v/>
      </c>
      <c r="B115" s="12" t="str">
        <f ca="1">IF(OR($A115="",B$4=""),"",IF(COUNTIFS(Documentos!$A$2:$A$601,$A115,Documentos!$B$2:$B$601,B$4)=0,"—",IF(SUMPRODUCT(MAX((Documentos!$A$2:$A$601=$A115)*(Documentos!$B$2:$B$601=B$4)*Documentos!$J$2:$J$601))=0,"OK",IF(SUMPRODUCT(MAX((Documentos!$A$2:$A$601=$A115)*(Documentos!$B$2:$B$601=B$4)*Documentos!$J$2:$J$601))&lt;TODAY(),"CAD",IF(SUMPRODUCT(MAX((Documentos!$A$2:$A$601=$A115)*(Documentos!$B$2:$B$601=B$4)*Documentos!$J$2:$J$601))-TODAY()&lt;=Configuración!$B$2,(SUMPRODUCT(MAX((Documentos!$A$2:$A$601=$A115)*(Documentos!$B$2:$B$601=B$4)*Documentos!$J$2:$J$601))-TODAY())&amp;" d","OK")))))</f>
        <v/>
      </c>
      <c r="C115" s="12" t="str">
        <f ca="1">IF(OR($A115="",C$4=""),"",IF(COUNTIFS(Documentos!$A$2:$A$601,$A115,Documentos!$B$2:$B$601,C$4)=0,"—",IF(SUMPRODUCT(MAX((Documentos!$A$2:$A$601=$A115)*(Documentos!$B$2:$B$601=C$4)*Documentos!$J$2:$J$601))=0,"OK",IF(SUMPRODUCT(MAX((Documentos!$A$2:$A$601=$A115)*(Documentos!$B$2:$B$601=C$4)*Documentos!$J$2:$J$601))&lt;TODAY(),"CAD",IF(SUMPRODUCT(MAX((Documentos!$A$2:$A$601=$A115)*(Documentos!$B$2:$B$601=C$4)*Documentos!$J$2:$J$601))-TODAY()&lt;=Configuración!$B$2,(SUMPRODUCT(MAX((Documentos!$A$2:$A$601=$A115)*(Documentos!$B$2:$B$601=C$4)*Documentos!$J$2:$J$601))-TODAY())&amp;" d","OK")))))</f>
        <v/>
      </c>
      <c r="D115" s="12" t="str">
        <f ca="1">IF(OR($A115="",D$4=""),"",IF(COUNTIFS(Documentos!$A$2:$A$601,$A115,Documentos!$B$2:$B$601,D$4)=0,"—",IF(SUMPRODUCT(MAX((Documentos!$A$2:$A$601=$A115)*(Documentos!$B$2:$B$601=D$4)*Documentos!$J$2:$J$601))=0,"OK",IF(SUMPRODUCT(MAX((Documentos!$A$2:$A$601=$A115)*(Documentos!$B$2:$B$601=D$4)*Documentos!$J$2:$J$601))&lt;TODAY(),"CAD",IF(SUMPRODUCT(MAX((Documentos!$A$2:$A$601=$A115)*(Documentos!$B$2:$B$601=D$4)*Documentos!$J$2:$J$601))-TODAY()&lt;=Configuración!$B$2,(SUMPRODUCT(MAX((Documentos!$A$2:$A$601=$A115)*(Documentos!$B$2:$B$601=D$4)*Documentos!$J$2:$J$601))-TODAY())&amp;" d","OK")))))</f>
        <v/>
      </c>
      <c r="E115" s="12" t="str">
        <f ca="1">IF(OR($A115="",E$4=""),"",IF(COUNTIFS(Documentos!$A$2:$A$601,$A115,Documentos!$B$2:$B$601,E$4)=0,"—",IF(SUMPRODUCT(MAX((Documentos!$A$2:$A$601=$A115)*(Documentos!$B$2:$B$601=E$4)*Documentos!$J$2:$J$601))=0,"OK",IF(SUMPRODUCT(MAX((Documentos!$A$2:$A$601=$A115)*(Documentos!$B$2:$B$601=E$4)*Documentos!$J$2:$J$601))&lt;TODAY(),"CAD",IF(SUMPRODUCT(MAX((Documentos!$A$2:$A$601=$A115)*(Documentos!$B$2:$B$601=E$4)*Documentos!$J$2:$J$601))-TODAY()&lt;=Configuración!$B$2,(SUMPRODUCT(MAX((Documentos!$A$2:$A$601=$A115)*(Documentos!$B$2:$B$601=E$4)*Documentos!$J$2:$J$601))-TODAY())&amp;" d","OK")))))</f>
        <v/>
      </c>
      <c r="F115" s="12" t="str">
        <f ca="1">IF(OR($A115="",F$4=""),"",IF(COUNTIFS(Documentos!$A$2:$A$601,$A115,Documentos!$B$2:$B$601,F$4)=0,"—",IF(SUMPRODUCT(MAX((Documentos!$A$2:$A$601=$A115)*(Documentos!$B$2:$B$601=F$4)*Documentos!$J$2:$J$601))=0,"OK",IF(SUMPRODUCT(MAX((Documentos!$A$2:$A$601=$A115)*(Documentos!$B$2:$B$601=F$4)*Documentos!$J$2:$J$601))&lt;TODAY(),"CAD",IF(SUMPRODUCT(MAX((Documentos!$A$2:$A$601=$A115)*(Documentos!$B$2:$B$601=F$4)*Documentos!$J$2:$J$601))-TODAY()&lt;=Configuración!$B$2,(SUMPRODUCT(MAX((Documentos!$A$2:$A$601=$A115)*(Documentos!$B$2:$B$601=F$4)*Documentos!$J$2:$J$601))-TODAY())&amp;" d","OK")))))</f>
        <v/>
      </c>
      <c r="G115" s="12" t="str">
        <f ca="1">IF(OR($A115="",G$4=""),"",IF(COUNTIFS(Documentos!$A$2:$A$601,$A115,Documentos!$B$2:$B$601,G$4)=0,"—",IF(SUMPRODUCT(MAX((Documentos!$A$2:$A$601=$A115)*(Documentos!$B$2:$B$601=G$4)*Documentos!$J$2:$J$601))=0,"OK",IF(SUMPRODUCT(MAX((Documentos!$A$2:$A$601=$A115)*(Documentos!$B$2:$B$601=G$4)*Documentos!$J$2:$J$601))&lt;TODAY(),"CAD",IF(SUMPRODUCT(MAX((Documentos!$A$2:$A$601=$A115)*(Documentos!$B$2:$B$601=G$4)*Documentos!$J$2:$J$601))-TODAY()&lt;=Configuración!$B$2,(SUMPRODUCT(MAX((Documentos!$A$2:$A$601=$A115)*(Documentos!$B$2:$B$601=G$4)*Documentos!$J$2:$J$601))-TODAY())&amp;" d","OK")))))</f>
        <v/>
      </c>
      <c r="H115" s="12" t="str">
        <f ca="1">IF(OR($A115="",H$4=""),"",IF(COUNTIFS(Documentos!$A$2:$A$601,$A115,Documentos!$B$2:$B$601,H$4)=0,"—",IF(SUMPRODUCT(MAX((Documentos!$A$2:$A$601=$A115)*(Documentos!$B$2:$B$601=H$4)*Documentos!$J$2:$J$601))=0,"OK",IF(SUMPRODUCT(MAX((Documentos!$A$2:$A$601=$A115)*(Documentos!$B$2:$B$601=H$4)*Documentos!$J$2:$J$601))&lt;TODAY(),"CAD",IF(SUMPRODUCT(MAX((Documentos!$A$2:$A$601=$A115)*(Documentos!$B$2:$B$601=H$4)*Documentos!$J$2:$J$601))-TODAY()&lt;=Configuración!$B$2,(SUMPRODUCT(MAX((Documentos!$A$2:$A$601=$A115)*(Documentos!$B$2:$B$601=H$4)*Documentos!$J$2:$J$601))-TODAY())&amp;" d","OK")))))</f>
        <v/>
      </c>
      <c r="I115" s="12" t="str">
        <f ca="1">IF(OR($A115="",I$4=""),"",IF(COUNTIFS(Documentos!$A$2:$A$601,$A115,Documentos!$B$2:$B$601,I$4)=0,"—",IF(SUMPRODUCT(MAX((Documentos!$A$2:$A$601=$A115)*(Documentos!$B$2:$B$601=I$4)*Documentos!$J$2:$J$601))=0,"OK",IF(SUMPRODUCT(MAX((Documentos!$A$2:$A$601=$A115)*(Documentos!$B$2:$B$601=I$4)*Documentos!$J$2:$J$601))&lt;TODAY(),"CAD",IF(SUMPRODUCT(MAX((Documentos!$A$2:$A$601=$A115)*(Documentos!$B$2:$B$601=I$4)*Documentos!$J$2:$J$601))-TODAY()&lt;=Configuración!$B$2,(SUMPRODUCT(MAX((Documentos!$A$2:$A$601=$A115)*(Documentos!$B$2:$B$601=I$4)*Documentos!$J$2:$J$601))-TODAY())&amp;" d","OK")))))</f>
        <v/>
      </c>
      <c r="J115" s="12" t="str">
        <f ca="1">IF(OR($A115="",J$4=""),"",IF(COUNTIFS(Documentos!$A$2:$A$601,$A115,Documentos!$B$2:$B$601,J$4)=0,"—",IF(SUMPRODUCT(MAX((Documentos!$A$2:$A$601=$A115)*(Documentos!$B$2:$B$601=J$4)*Documentos!$J$2:$J$601))=0,"OK",IF(SUMPRODUCT(MAX((Documentos!$A$2:$A$601=$A115)*(Documentos!$B$2:$B$601=J$4)*Documentos!$J$2:$J$601))&lt;TODAY(),"CAD",IF(SUMPRODUCT(MAX((Documentos!$A$2:$A$601=$A115)*(Documentos!$B$2:$B$601=J$4)*Documentos!$J$2:$J$601))-TODAY()&lt;=Configuración!$B$2,(SUMPRODUCT(MAX((Documentos!$A$2:$A$601=$A115)*(Documentos!$B$2:$B$601=J$4)*Documentos!$J$2:$J$601))-TODAY())&amp;" d","OK")))))</f>
        <v/>
      </c>
      <c r="K115" s="12" t="str">
        <f ca="1">IF(OR($A115="",K$4=""),"",IF(COUNTIFS(Documentos!$A$2:$A$601,$A115,Documentos!$B$2:$B$601,K$4)=0,"—",IF(SUMPRODUCT(MAX((Documentos!$A$2:$A$601=$A115)*(Documentos!$B$2:$B$601=K$4)*Documentos!$J$2:$J$601))=0,"OK",IF(SUMPRODUCT(MAX((Documentos!$A$2:$A$601=$A115)*(Documentos!$B$2:$B$601=K$4)*Documentos!$J$2:$J$601))&lt;TODAY(),"CAD",IF(SUMPRODUCT(MAX((Documentos!$A$2:$A$601=$A115)*(Documentos!$B$2:$B$601=K$4)*Documentos!$J$2:$J$601))-TODAY()&lt;=Configuración!$B$2,(SUMPRODUCT(MAX((Documentos!$A$2:$A$601=$A115)*(Documentos!$B$2:$B$601=K$4)*Documentos!$J$2:$J$601))-TODAY())&amp;" d","OK")))))</f>
        <v/>
      </c>
    </row>
    <row r="116" spans="1:11" x14ac:dyDescent="0.3">
      <c r="A116" s="11" t="str">
        <f>IF(Trabajadores!A113="","",Trabajadores!A113)</f>
        <v/>
      </c>
      <c r="B116" s="12" t="str">
        <f ca="1">IF(OR($A116="",B$4=""),"",IF(COUNTIFS(Documentos!$A$2:$A$601,$A116,Documentos!$B$2:$B$601,B$4)=0,"—",IF(SUMPRODUCT(MAX((Documentos!$A$2:$A$601=$A116)*(Documentos!$B$2:$B$601=B$4)*Documentos!$J$2:$J$601))=0,"OK",IF(SUMPRODUCT(MAX((Documentos!$A$2:$A$601=$A116)*(Documentos!$B$2:$B$601=B$4)*Documentos!$J$2:$J$601))&lt;TODAY(),"CAD",IF(SUMPRODUCT(MAX((Documentos!$A$2:$A$601=$A116)*(Documentos!$B$2:$B$601=B$4)*Documentos!$J$2:$J$601))-TODAY()&lt;=Configuración!$B$2,(SUMPRODUCT(MAX((Documentos!$A$2:$A$601=$A116)*(Documentos!$B$2:$B$601=B$4)*Documentos!$J$2:$J$601))-TODAY())&amp;" d","OK")))))</f>
        <v/>
      </c>
      <c r="C116" s="12" t="str">
        <f ca="1">IF(OR($A116="",C$4=""),"",IF(COUNTIFS(Documentos!$A$2:$A$601,$A116,Documentos!$B$2:$B$601,C$4)=0,"—",IF(SUMPRODUCT(MAX((Documentos!$A$2:$A$601=$A116)*(Documentos!$B$2:$B$601=C$4)*Documentos!$J$2:$J$601))=0,"OK",IF(SUMPRODUCT(MAX((Documentos!$A$2:$A$601=$A116)*(Documentos!$B$2:$B$601=C$4)*Documentos!$J$2:$J$601))&lt;TODAY(),"CAD",IF(SUMPRODUCT(MAX((Documentos!$A$2:$A$601=$A116)*(Documentos!$B$2:$B$601=C$4)*Documentos!$J$2:$J$601))-TODAY()&lt;=Configuración!$B$2,(SUMPRODUCT(MAX((Documentos!$A$2:$A$601=$A116)*(Documentos!$B$2:$B$601=C$4)*Documentos!$J$2:$J$601))-TODAY())&amp;" d","OK")))))</f>
        <v/>
      </c>
      <c r="D116" s="12" t="str">
        <f ca="1">IF(OR($A116="",D$4=""),"",IF(COUNTIFS(Documentos!$A$2:$A$601,$A116,Documentos!$B$2:$B$601,D$4)=0,"—",IF(SUMPRODUCT(MAX((Documentos!$A$2:$A$601=$A116)*(Documentos!$B$2:$B$601=D$4)*Documentos!$J$2:$J$601))=0,"OK",IF(SUMPRODUCT(MAX((Documentos!$A$2:$A$601=$A116)*(Documentos!$B$2:$B$601=D$4)*Documentos!$J$2:$J$601))&lt;TODAY(),"CAD",IF(SUMPRODUCT(MAX((Documentos!$A$2:$A$601=$A116)*(Documentos!$B$2:$B$601=D$4)*Documentos!$J$2:$J$601))-TODAY()&lt;=Configuración!$B$2,(SUMPRODUCT(MAX((Documentos!$A$2:$A$601=$A116)*(Documentos!$B$2:$B$601=D$4)*Documentos!$J$2:$J$601))-TODAY())&amp;" d","OK")))))</f>
        <v/>
      </c>
      <c r="E116" s="12" t="str">
        <f ca="1">IF(OR($A116="",E$4=""),"",IF(COUNTIFS(Documentos!$A$2:$A$601,$A116,Documentos!$B$2:$B$601,E$4)=0,"—",IF(SUMPRODUCT(MAX((Documentos!$A$2:$A$601=$A116)*(Documentos!$B$2:$B$601=E$4)*Documentos!$J$2:$J$601))=0,"OK",IF(SUMPRODUCT(MAX((Documentos!$A$2:$A$601=$A116)*(Documentos!$B$2:$B$601=E$4)*Documentos!$J$2:$J$601))&lt;TODAY(),"CAD",IF(SUMPRODUCT(MAX((Documentos!$A$2:$A$601=$A116)*(Documentos!$B$2:$B$601=E$4)*Documentos!$J$2:$J$601))-TODAY()&lt;=Configuración!$B$2,(SUMPRODUCT(MAX((Documentos!$A$2:$A$601=$A116)*(Documentos!$B$2:$B$601=E$4)*Documentos!$J$2:$J$601))-TODAY())&amp;" d","OK")))))</f>
        <v/>
      </c>
      <c r="F116" s="12" t="str">
        <f ca="1">IF(OR($A116="",F$4=""),"",IF(COUNTIFS(Documentos!$A$2:$A$601,$A116,Documentos!$B$2:$B$601,F$4)=0,"—",IF(SUMPRODUCT(MAX((Documentos!$A$2:$A$601=$A116)*(Documentos!$B$2:$B$601=F$4)*Documentos!$J$2:$J$601))=0,"OK",IF(SUMPRODUCT(MAX((Documentos!$A$2:$A$601=$A116)*(Documentos!$B$2:$B$601=F$4)*Documentos!$J$2:$J$601))&lt;TODAY(),"CAD",IF(SUMPRODUCT(MAX((Documentos!$A$2:$A$601=$A116)*(Documentos!$B$2:$B$601=F$4)*Documentos!$J$2:$J$601))-TODAY()&lt;=Configuración!$B$2,(SUMPRODUCT(MAX((Documentos!$A$2:$A$601=$A116)*(Documentos!$B$2:$B$601=F$4)*Documentos!$J$2:$J$601))-TODAY())&amp;" d","OK")))))</f>
        <v/>
      </c>
      <c r="G116" s="12" t="str">
        <f ca="1">IF(OR($A116="",G$4=""),"",IF(COUNTIFS(Documentos!$A$2:$A$601,$A116,Documentos!$B$2:$B$601,G$4)=0,"—",IF(SUMPRODUCT(MAX((Documentos!$A$2:$A$601=$A116)*(Documentos!$B$2:$B$601=G$4)*Documentos!$J$2:$J$601))=0,"OK",IF(SUMPRODUCT(MAX((Documentos!$A$2:$A$601=$A116)*(Documentos!$B$2:$B$601=G$4)*Documentos!$J$2:$J$601))&lt;TODAY(),"CAD",IF(SUMPRODUCT(MAX((Documentos!$A$2:$A$601=$A116)*(Documentos!$B$2:$B$601=G$4)*Documentos!$J$2:$J$601))-TODAY()&lt;=Configuración!$B$2,(SUMPRODUCT(MAX((Documentos!$A$2:$A$601=$A116)*(Documentos!$B$2:$B$601=G$4)*Documentos!$J$2:$J$601))-TODAY())&amp;" d","OK")))))</f>
        <v/>
      </c>
      <c r="H116" s="12" t="str">
        <f ca="1">IF(OR($A116="",H$4=""),"",IF(COUNTIFS(Documentos!$A$2:$A$601,$A116,Documentos!$B$2:$B$601,H$4)=0,"—",IF(SUMPRODUCT(MAX((Documentos!$A$2:$A$601=$A116)*(Documentos!$B$2:$B$601=H$4)*Documentos!$J$2:$J$601))=0,"OK",IF(SUMPRODUCT(MAX((Documentos!$A$2:$A$601=$A116)*(Documentos!$B$2:$B$601=H$4)*Documentos!$J$2:$J$601))&lt;TODAY(),"CAD",IF(SUMPRODUCT(MAX((Documentos!$A$2:$A$601=$A116)*(Documentos!$B$2:$B$601=H$4)*Documentos!$J$2:$J$601))-TODAY()&lt;=Configuración!$B$2,(SUMPRODUCT(MAX((Documentos!$A$2:$A$601=$A116)*(Documentos!$B$2:$B$601=H$4)*Documentos!$J$2:$J$601))-TODAY())&amp;" d","OK")))))</f>
        <v/>
      </c>
      <c r="I116" s="12" t="str">
        <f ca="1">IF(OR($A116="",I$4=""),"",IF(COUNTIFS(Documentos!$A$2:$A$601,$A116,Documentos!$B$2:$B$601,I$4)=0,"—",IF(SUMPRODUCT(MAX((Documentos!$A$2:$A$601=$A116)*(Documentos!$B$2:$B$601=I$4)*Documentos!$J$2:$J$601))=0,"OK",IF(SUMPRODUCT(MAX((Documentos!$A$2:$A$601=$A116)*(Documentos!$B$2:$B$601=I$4)*Documentos!$J$2:$J$601))&lt;TODAY(),"CAD",IF(SUMPRODUCT(MAX((Documentos!$A$2:$A$601=$A116)*(Documentos!$B$2:$B$601=I$4)*Documentos!$J$2:$J$601))-TODAY()&lt;=Configuración!$B$2,(SUMPRODUCT(MAX((Documentos!$A$2:$A$601=$A116)*(Documentos!$B$2:$B$601=I$4)*Documentos!$J$2:$J$601))-TODAY())&amp;" d","OK")))))</f>
        <v/>
      </c>
      <c r="J116" s="12" t="str">
        <f ca="1">IF(OR($A116="",J$4=""),"",IF(COUNTIFS(Documentos!$A$2:$A$601,$A116,Documentos!$B$2:$B$601,J$4)=0,"—",IF(SUMPRODUCT(MAX((Documentos!$A$2:$A$601=$A116)*(Documentos!$B$2:$B$601=J$4)*Documentos!$J$2:$J$601))=0,"OK",IF(SUMPRODUCT(MAX((Documentos!$A$2:$A$601=$A116)*(Documentos!$B$2:$B$601=J$4)*Documentos!$J$2:$J$601))&lt;TODAY(),"CAD",IF(SUMPRODUCT(MAX((Documentos!$A$2:$A$601=$A116)*(Documentos!$B$2:$B$601=J$4)*Documentos!$J$2:$J$601))-TODAY()&lt;=Configuración!$B$2,(SUMPRODUCT(MAX((Documentos!$A$2:$A$601=$A116)*(Documentos!$B$2:$B$601=J$4)*Documentos!$J$2:$J$601))-TODAY())&amp;" d","OK")))))</f>
        <v/>
      </c>
      <c r="K116" s="12" t="str">
        <f ca="1">IF(OR($A116="",K$4=""),"",IF(COUNTIFS(Documentos!$A$2:$A$601,$A116,Documentos!$B$2:$B$601,K$4)=0,"—",IF(SUMPRODUCT(MAX((Documentos!$A$2:$A$601=$A116)*(Documentos!$B$2:$B$601=K$4)*Documentos!$J$2:$J$601))=0,"OK",IF(SUMPRODUCT(MAX((Documentos!$A$2:$A$601=$A116)*(Documentos!$B$2:$B$601=K$4)*Documentos!$J$2:$J$601))&lt;TODAY(),"CAD",IF(SUMPRODUCT(MAX((Documentos!$A$2:$A$601=$A116)*(Documentos!$B$2:$B$601=K$4)*Documentos!$J$2:$J$601))-TODAY()&lt;=Configuración!$B$2,(SUMPRODUCT(MAX((Documentos!$A$2:$A$601=$A116)*(Documentos!$B$2:$B$601=K$4)*Documentos!$J$2:$J$601))-TODAY())&amp;" d","OK")))))</f>
        <v/>
      </c>
    </row>
    <row r="117" spans="1:11" x14ac:dyDescent="0.3">
      <c r="A117" s="11" t="str">
        <f>IF(Trabajadores!A114="","",Trabajadores!A114)</f>
        <v/>
      </c>
      <c r="B117" s="12" t="str">
        <f ca="1">IF(OR($A117="",B$4=""),"",IF(COUNTIFS(Documentos!$A$2:$A$601,$A117,Documentos!$B$2:$B$601,B$4)=0,"—",IF(SUMPRODUCT(MAX((Documentos!$A$2:$A$601=$A117)*(Documentos!$B$2:$B$601=B$4)*Documentos!$J$2:$J$601))=0,"OK",IF(SUMPRODUCT(MAX((Documentos!$A$2:$A$601=$A117)*(Documentos!$B$2:$B$601=B$4)*Documentos!$J$2:$J$601))&lt;TODAY(),"CAD",IF(SUMPRODUCT(MAX((Documentos!$A$2:$A$601=$A117)*(Documentos!$B$2:$B$601=B$4)*Documentos!$J$2:$J$601))-TODAY()&lt;=Configuración!$B$2,(SUMPRODUCT(MAX((Documentos!$A$2:$A$601=$A117)*(Documentos!$B$2:$B$601=B$4)*Documentos!$J$2:$J$601))-TODAY())&amp;" d","OK")))))</f>
        <v/>
      </c>
      <c r="C117" s="12" t="str">
        <f ca="1">IF(OR($A117="",C$4=""),"",IF(COUNTIFS(Documentos!$A$2:$A$601,$A117,Documentos!$B$2:$B$601,C$4)=0,"—",IF(SUMPRODUCT(MAX((Documentos!$A$2:$A$601=$A117)*(Documentos!$B$2:$B$601=C$4)*Documentos!$J$2:$J$601))=0,"OK",IF(SUMPRODUCT(MAX((Documentos!$A$2:$A$601=$A117)*(Documentos!$B$2:$B$601=C$4)*Documentos!$J$2:$J$601))&lt;TODAY(),"CAD",IF(SUMPRODUCT(MAX((Documentos!$A$2:$A$601=$A117)*(Documentos!$B$2:$B$601=C$4)*Documentos!$J$2:$J$601))-TODAY()&lt;=Configuración!$B$2,(SUMPRODUCT(MAX((Documentos!$A$2:$A$601=$A117)*(Documentos!$B$2:$B$601=C$4)*Documentos!$J$2:$J$601))-TODAY())&amp;" d","OK")))))</f>
        <v/>
      </c>
      <c r="D117" s="12" t="str">
        <f ca="1">IF(OR($A117="",D$4=""),"",IF(COUNTIFS(Documentos!$A$2:$A$601,$A117,Documentos!$B$2:$B$601,D$4)=0,"—",IF(SUMPRODUCT(MAX((Documentos!$A$2:$A$601=$A117)*(Documentos!$B$2:$B$601=D$4)*Documentos!$J$2:$J$601))=0,"OK",IF(SUMPRODUCT(MAX((Documentos!$A$2:$A$601=$A117)*(Documentos!$B$2:$B$601=D$4)*Documentos!$J$2:$J$601))&lt;TODAY(),"CAD",IF(SUMPRODUCT(MAX((Documentos!$A$2:$A$601=$A117)*(Documentos!$B$2:$B$601=D$4)*Documentos!$J$2:$J$601))-TODAY()&lt;=Configuración!$B$2,(SUMPRODUCT(MAX((Documentos!$A$2:$A$601=$A117)*(Documentos!$B$2:$B$601=D$4)*Documentos!$J$2:$J$601))-TODAY())&amp;" d","OK")))))</f>
        <v/>
      </c>
      <c r="E117" s="12" t="str">
        <f ca="1">IF(OR($A117="",E$4=""),"",IF(COUNTIFS(Documentos!$A$2:$A$601,$A117,Documentos!$B$2:$B$601,E$4)=0,"—",IF(SUMPRODUCT(MAX((Documentos!$A$2:$A$601=$A117)*(Documentos!$B$2:$B$601=E$4)*Documentos!$J$2:$J$601))=0,"OK",IF(SUMPRODUCT(MAX((Documentos!$A$2:$A$601=$A117)*(Documentos!$B$2:$B$601=E$4)*Documentos!$J$2:$J$601))&lt;TODAY(),"CAD",IF(SUMPRODUCT(MAX((Documentos!$A$2:$A$601=$A117)*(Documentos!$B$2:$B$601=E$4)*Documentos!$J$2:$J$601))-TODAY()&lt;=Configuración!$B$2,(SUMPRODUCT(MAX((Documentos!$A$2:$A$601=$A117)*(Documentos!$B$2:$B$601=E$4)*Documentos!$J$2:$J$601))-TODAY())&amp;" d","OK")))))</f>
        <v/>
      </c>
      <c r="F117" s="12" t="str">
        <f ca="1">IF(OR($A117="",F$4=""),"",IF(COUNTIFS(Documentos!$A$2:$A$601,$A117,Documentos!$B$2:$B$601,F$4)=0,"—",IF(SUMPRODUCT(MAX((Documentos!$A$2:$A$601=$A117)*(Documentos!$B$2:$B$601=F$4)*Documentos!$J$2:$J$601))=0,"OK",IF(SUMPRODUCT(MAX((Documentos!$A$2:$A$601=$A117)*(Documentos!$B$2:$B$601=F$4)*Documentos!$J$2:$J$601))&lt;TODAY(),"CAD",IF(SUMPRODUCT(MAX((Documentos!$A$2:$A$601=$A117)*(Documentos!$B$2:$B$601=F$4)*Documentos!$J$2:$J$601))-TODAY()&lt;=Configuración!$B$2,(SUMPRODUCT(MAX((Documentos!$A$2:$A$601=$A117)*(Documentos!$B$2:$B$601=F$4)*Documentos!$J$2:$J$601))-TODAY())&amp;" d","OK")))))</f>
        <v/>
      </c>
      <c r="G117" s="12" t="str">
        <f ca="1">IF(OR($A117="",G$4=""),"",IF(COUNTIFS(Documentos!$A$2:$A$601,$A117,Documentos!$B$2:$B$601,G$4)=0,"—",IF(SUMPRODUCT(MAX((Documentos!$A$2:$A$601=$A117)*(Documentos!$B$2:$B$601=G$4)*Documentos!$J$2:$J$601))=0,"OK",IF(SUMPRODUCT(MAX((Documentos!$A$2:$A$601=$A117)*(Documentos!$B$2:$B$601=G$4)*Documentos!$J$2:$J$601))&lt;TODAY(),"CAD",IF(SUMPRODUCT(MAX((Documentos!$A$2:$A$601=$A117)*(Documentos!$B$2:$B$601=G$4)*Documentos!$J$2:$J$601))-TODAY()&lt;=Configuración!$B$2,(SUMPRODUCT(MAX((Documentos!$A$2:$A$601=$A117)*(Documentos!$B$2:$B$601=G$4)*Documentos!$J$2:$J$601))-TODAY())&amp;" d","OK")))))</f>
        <v/>
      </c>
      <c r="H117" s="12" t="str">
        <f ca="1">IF(OR($A117="",H$4=""),"",IF(COUNTIFS(Documentos!$A$2:$A$601,$A117,Documentos!$B$2:$B$601,H$4)=0,"—",IF(SUMPRODUCT(MAX((Documentos!$A$2:$A$601=$A117)*(Documentos!$B$2:$B$601=H$4)*Documentos!$J$2:$J$601))=0,"OK",IF(SUMPRODUCT(MAX((Documentos!$A$2:$A$601=$A117)*(Documentos!$B$2:$B$601=H$4)*Documentos!$J$2:$J$601))&lt;TODAY(),"CAD",IF(SUMPRODUCT(MAX((Documentos!$A$2:$A$601=$A117)*(Documentos!$B$2:$B$601=H$4)*Documentos!$J$2:$J$601))-TODAY()&lt;=Configuración!$B$2,(SUMPRODUCT(MAX((Documentos!$A$2:$A$601=$A117)*(Documentos!$B$2:$B$601=H$4)*Documentos!$J$2:$J$601))-TODAY())&amp;" d","OK")))))</f>
        <v/>
      </c>
      <c r="I117" s="12" t="str">
        <f ca="1">IF(OR($A117="",I$4=""),"",IF(COUNTIFS(Documentos!$A$2:$A$601,$A117,Documentos!$B$2:$B$601,I$4)=0,"—",IF(SUMPRODUCT(MAX((Documentos!$A$2:$A$601=$A117)*(Documentos!$B$2:$B$601=I$4)*Documentos!$J$2:$J$601))=0,"OK",IF(SUMPRODUCT(MAX((Documentos!$A$2:$A$601=$A117)*(Documentos!$B$2:$B$601=I$4)*Documentos!$J$2:$J$601))&lt;TODAY(),"CAD",IF(SUMPRODUCT(MAX((Documentos!$A$2:$A$601=$A117)*(Documentos!$B$2:$B$601=I$4)*Documentos!$J$2:$J$601))-TODAY()&lt;=Configuración!$B$2,(SUMPRODUCT(MAX((Documentos!$A$2:$A$601=$A117)*(Documentos!$B$2:$B$601=I$4)*Documentos!$J$2:$J$601))-TODAY())&amp;" d","OK")))))</f>
        <v/>
      </c>
      <c r="J117" s="12" t="str">
        <f ca="1">IF(OR($A117="",J$4=""),"",IF(COUNTIFS(Documentos!$A$2:$A$601,$A117,Documentos!$B$2:$B$601,J$4)=0,"—",IF(SUMPRODUCT(MAX((Documentos!$A$2:$A$601=$A117)*(Documentos!$B$2:$B$601=J$4)*Documentos!$J$2:$J$601))=0,"OK",IF(SUMPRODUCT(MAX((Documentos!$A$2:$A$601=$A117)*(Documentos!$B$2:$B$601=J$4)*Documentos!$J$2:$J$601))&lt;TODAY(),"CAD",IF(SUMPRODUCT(MAX((Documentos!$A$2:$A$601=$A117)*(Documentos!$B$2:$B$601=J$4)*Documentos!$J$2:$J$601))-TODAY()&lt;=Configuración!$B$2,(SUMPRODUCT(MAX((Documentos!$A$2:$A$601=$A117)*(Documentos!$B$2:$B$601=J$4)*Documentos!$J$2:$J$601))-TODAY())&amp;" d","OK")))))</f>
        <v/>
      </c>
      <c r="K117" s="12" t="str">
        <f ca="1">IF(OR($A117="",K$4=""),"",IF(COUNTIFS(Documentos!$A$2:$A$601,$A117,Documentos!$B$2:$B$601,K$4)=0,"—",IF(SUMPRODUCT(MAX((Documentos!$A$2:$A$601=$A117)*(Documentos!$B$2:$B$601=K$4)*Documentos!$J$2:$J$601))=0,"OK",IF(SUMPRODUCT(MAX((Documentos!$A$2:$A$601=$A117)*(Documentos!$B$2:$B$601=K$4)*Documentos!$J$2:$J$601))&lt;TODAY(),"CAD",IF(SUMPRODUCT(MAX((Documentos!$A$2:$A$601=$A117)*(Documentos!$B$2:$B$601=K$4)*Documentos!$J$2:$J$601))-TODAY()&lt;=Configuración!$B$2,(SUMPRODUCT(MAX((Documentos!$A$2:$A$601=$A117)*(Documentos!$B$2:$B$601=K$4)*Documentos!$J$2:$J$601))-TODAY())&amp;" d","OK")))))</f>
        <v/>
      </c>
    </row>
    <row r="118" spans="1:11" x14ac:dyDescent="0.3">
      <c r="A118" s="11" t="str">
        <f>IF(Trabajadores!A115="","",Trabajadores!A115)</f>
        <v/>
      </c>
      <c r="B118" s="12" t="str">
        <f ca="1">IF(OR($A118="",B$4=""),"",IF(COUNTIFS(Documentos!$A$2:$A$601,$A118,Documentos!$B$2:$B$601,B$4)=0,"—",IF(SUMPRODUCT(MAX((Documentos!$A$2:$A$601=$A118)*(Documentos!$B$2:$B$601=B$4)*Documentos!$J$2:$J$601))=0,"OK",IF(SUMPRODUCT(MAX((Documentos!$A$2:$A$601=$A118)*(Documentos!$B$2:$B$601=B$4)*Documentos!$J$2:$J$601))&lt;TODAY(),"CAD",IF(SUMPRODUCT(MAX((Documentos!$A$2:$A$601=$A118)*(Documentos!$B$2:$B$601=B$4)*Documentos!$J$2:$J$601))-TODAY()&lt;=Configuración!$B$2,(SUMPRODUCT(MAX((Documentos!$A$2:$A$601=$A118)*(Documentos!$B$2:$B$601=B$4)*Documentos!$J$2:$J$601))-TODAY())&amp;" d","OK")))))</f>
        <v/>
      </c>
      <c r="C118" s="12" t="str">
        <f ca="1">IF(OR($A118="",C$4=""),"",IF(COUNTIFS(Documentos!$A$2:$A$601,$A118,Documentos!$B$2:$B$601,C$4)=0,"—",IF(SUMPRODUCT(MAX((Documentos!$A$2:$A$601=$A118)*(Documentos!$B$2:$B$601=C$4)*Documentos!$J$2:$J$601))=0,"OK",IF(SUMPRODUCT(MAX((Documentos!$A$2:$A$601=$A118)*(Documentos!$B$2:$B$601=C$4)*Documentos!$J$2:$J$601))&lt;TODAY(),"CAD",IF(SUMPRODUCT(MAX((Documentos!$A$2:$A$601=$A118)*(Documentos!$B$2:$B$601=C$4)*Documentos!$J$2:$J$601))-TODAY()&lt;=Configuración!$B$2,(SUMPRODUCT(MAX((Documentos!$A$2:$A$601=$A118)*(Documentos!$B$2:$B$601=C$4)*Documentos!$J$2:$J$601))-TODAY())&amp;" d","OK")))))</f>
        <v/>
      </c>
      <c r="D118" s="12" t="str">
        <f ca="1">IF(OR($A118="",D$4=""),"",IF(COUNTIFS(Documentos!$A$2:$A$601,$A118,Documentos!$B$2:$B$601,D$4)=0,"—",IF(SUMPRODUCT(MAX((Documentos!$A$2:$A$601=$A118)*(Documentos!$B$2:$B$601=D$4)*Documentos!$J$2:$J$601))=0,"OK",IF(SUMPRODUCT(MAX((Documentos!$A$2:$A$601=$A118)*(Documentos!$B$2:$B$601=D$4)*Documentos!$J$2:$J$601))&lt;TODAY(),"CAD",IF(SUMPRODUCT(MAX((Documentos!$A$2:$A$601=$A118)*(Documentos!$B$2:$B$601=D$4)*Documentos!$J$2:$J$601))-TODAY()&lt;=Configuración!$B$2,(SUMPRODUCT(MAX((Documentos!$A$2:$A$601=$A118)*(Documentos!$B$2:$B$601=D$4)*Documentos!$J$2:$J$601))-TODAY())&amp;" d","OK")))))</f>
        <v/>
      </c>
      <c r="E118" s="12" t="str">
        <f ca="1">IF(OR($A118="",E$4=""),"",IF(COUNTIFS(Documentos!$A$2:$A$601,$A118,Documentos!$B$2:$B$601,E$4)=0,"—",IF(SUMPRODUCT(MAX((Documentos!$A$2:$A$601=$A118)*(Documentos!$B$2:$B$601=E$4)*Documentos!$J$2:$J$601))=0,"OK",IF(SUMPRODUCT(MAX((Documentos!$A$2:$A$601=$A118)*(Documentos!$B$2:$B$601=E$4)*Documentos!$J$2:$J$601))&lt;TODAY(),"CAD",IF(SUMPRODUCT(MAX((Documentos!$A$2:$A$601=$A118)*(Documentos!$B$2:$B$601=E$4)*Documentos!$J$2:$J$601))-TODAY()&lt;=Configuración!$B$2,(SUMPRODUCT(MAX((Documentos!$A$2:$A$601=$A118)*(Documentos!$B$2:$B$601=E$4)*Documentos!$J$2:$J$601))-TODAY())&amp;" d","OK")))))</f>
        <v/>
      </c>
      <c r="F118" s="12" t="str">
        <f ca="1">IF(OR($A118="",F$4=""),"",IF(COUNTIFS(Documentos!$A$2:$A$601,$A118,Documentos!$B$2:$B$601,F$4)=0,"—",IF(SUMPRODUCT(MAX((Documentos!$A$2:$A$601=$A118)*(Documentos!$B$2:$B$601=F$4)*Documentos!$J$2:$J$601))=0,"OK",IF(SUMPRODUCT(MAX((Documentos!$A$2:$A$601=$A118)*(Documentos!$B$2:$B$601=F$4)*Documentos!$J$2:$J$601))&lt;TODAY(),"CAD",IF(SUMPRODUCT(MAX((Documentos!$A$2:$A$601=$A118)*(Documentos!$B$2:$B$601=F$4)*Documentos!$J$2:$J$601))-TODAY()&lt;=Configuración!$B$2,(SUMPRODUCT(MAX((Documentos!$A$2:$A$601=$A118)*(Documentos!$B$2:$B$601=F$4)*Documentos!$J$2:$J$601))-TODAY())&amp;" d","OK")))))</f>
        <v/>
      </c>
      <c r="G118" s="12" t="str">
        <f ca="1">IF(OR($A118="",G$4=""),"",IF(COUNTIFS(Documentos!$A$2:$A$601,$A118,Documentos!$B$2:$B$601,G$4)=0,"—",IF(SUMPRODUCT(MAX((Documentos!$A$2:$A$601=$A118)*(Documentos!$B$2:$B$601=G$4)*Documentos!$J$2:$J$601))=0,"OK",IF(SUMPRODUCT(MAX((Documentos!$A$2:$A$601=$A118)*(Documentos!$B$2:$B$601=G$4)*Documentos!$J$2:$J$601))&lt;TODAY(),"CAD",IF(SUMPRODUCT(MAX((Documentos!$A$2:$A$601=$A118)*(Documentos!$B$2:$B$601=G$4)*Documentos!$J$2:$J$601))-TODAY()&lt;=Configuración!$B$2,(SUMPRODUCT(MAX((Documentos!$A$2:$A$601=$A118)*(Documentos!$B$2:$B$601=G$4)*Documentos!$J$2:$J$601))-TODAY())&amp;" d","OK")))))</f>
        <v/>
      </c>
      <c r="H118" s="12" t="str">
        <f ca="1">IF(OR($A118="",H$4=""),"",IF(COUNTIFS(Documentos!$A$2:$A$601,$A118,Documentos!$B$2:$B$601,H$4)=0,"—",IF(SUMPRODUCT(MAX((Documentos!$A$2:$A$601=$A118)*(Documentos!$B$2:$B$601=H$4)*Documentos!$J$2:$J$601))=0,"OK",IF(SUMPRODUCT(MAX((Documentos!$A$2:$A$601=$A118)*(Documentos!$B$2:$B$601=H$4)*Documentos!$J$2:$J$601))&lt;TODAY(),"CAD",IF(SUMPRODUCT(MAX((Documentos!$A$2:$A$601=$A118)*(Documentos!$B$2:$B$601=H$4)*Documentos!$J$2:$J$601))-TODAY()&lt;=Configuración!$B$2,(SUMPRODUCT(MAX((Documentos!$A$2:$A$601=$A118)*(Documentos!$B$2:$B$601=H$4)*Documentos!$J$2:$J$601))-TODAY())&amp;" d","OK")))))</f>
        <v/>
      </c>
      <c r="I118" s="12" t="str">
        <f ca="1">IF(OR($A118="",I$4=""),"",IF(COUNTIFS(Documentos!$A$2:$A$601,$A118,Documentos!$B$2:$B$601,I$4)=0,"—",IF(SUMPRODUCT(MAX((Documentos!$A$2:$A$601=$A118)*(Documentos!$B$2:$B$601=I$4)*Documentos!$J$2:$J$601))=0,"OK",IF(SUMPRODUCT(MAX((Documentos!$A$2:$A$601=$A118)*(Documentos!$B$2:$B$601=I$4)*Documentos!$J$2:$J$601))&lt;TODAY(),"CAD",IF(SUMPRODUCT(MAX((Documentos!$A$2:$A$601=$A118)*(Documentos!$B$2:$B$601=I$4)*Documentos!$J$2:$J$601))-TODAY()&lt;=Configuración!$B$2,(SUMPRODUCT(MAX((Documentos!$A$2:$A$601=$A118)*(Documentos!$B$2:$B$601=I$4)*Documentos!$J$2:$J$601))-TODAY())&amp;" d","OK")))))</f>
        <v/>
      </c>
      <c r="J118" s="12" t="str">
        <f ca="1">IF(OR($A118="",J$4=""),"",IF(COUNTIFS(Documentos!$A$2:$A$601,$A118,Documentos!$B$2:$B$601,J$4)=0,"—",IF(SUMPRODUCT(MAX((Documentos!$A$2:$A$601=$A118)*(Documentos!$B$2:$B$601=J$4)*Documentos!$J$2:$J$601))=0,"OK",IF(SUMPRODUCT(MAX((Documentos!$A$2:$A$601=$A118)*(Documentos!$B$2:$B$601=J$4)*Documentos!$J$2:$J$601))&lt;TODAY(),"CAD",IF(SUMPRODUCT(MAX((Documentos!$A$2:$A$601=$A118)*(Documentos!$B$2:$B$601=J$4)*Documentos!$J$2:$J$601))-TODAY()&lt;=Configuración!$B$2,(SUMPRODUCT(MAX((Documentos!$A$2:$A$601=$A118)*(Documentos!$B$2:$B$601=J$4)*Documentos!$J$2:$J$601))-TODAY())&amp;" d","OK")))))</f>
        <v/>
      </c>
      <c r="K118" s="12" t="str">
        <f ca="1">IF(OR($A118="",K$4=""),"",IF(COUNTIFS(Documentos!$A$2:$A$601,$A118,Documentos!$B$2:$B$601,K$4)=0,"—",IF(SUMPRODUCT(MAX((Documentos!$A$2:$A$601=$A118)*(Documentos!$B$2:$B$601=K$4)*Documentos!$J$2:$J$601))=0,"OK",IF(SUMPRODUCT(MAX((Documentos!$A$2:$A$601=$A118)*(Documentos!$B$2:$B$601=K$4)*Documentos!$J$2:$J$601))&lt;TODAY(),"CAD",IF(SUMPRODUCT(MAX((Documentos!$A$2:$A$601=$A118)*(Documentos!$B$2:$B$601=K$4)*Documentos!$J$2:$J$601))-TODAY()&lt;=Configuración!$B$2,(SUMPRODUCT(MAX((Documentos!$A$2:$A$601=$A118)*(Documentos!$B$2:$B$601=K$4)*Documentos!$J$2:$J$601))-TODAY())&amp;" d","OK")))))</f>
        <v/>
      </c>
    </row>
    <row r="119" spans="1:11" x14ac:dyDescent="0.3">
      <c r="A119" s="11" t="str">
        <f>IF(Trabajadores!A116="","",Trabajadores!A116)</f>
        <v/>
      </c>
      <c r="B119" s="12" t="str">
        <f ca="1">IF(OR($A119="",B$4=""),"",IF(COUNTIFS(Documentos!$A$2:$A$601,$A119,Documentos!$B$2:$B$601,B$4)=0,"—",IF(SUMPRODUCT(MAX((Documentos!$A$2:$A$601=$A119)*(Documentos!$B$2:$B$601=B$4)*Documentos!$J$2:$J$601))=0,"OK",IF(SUMPRODUCT(MAX((Documentos!$A$2:$A$601=$A119)*(Documentos!$B$2:$B$601=B$4)*Documentos!$J$2:$J$601))&lt;TODAY(),"CAD",IF(SUMPRODUCT(MAX((Documentos!$A$2:$A$601=$A119)*(Documentos!$B$2:$B$601=B$4)*Documentos!$J$2:$J$601))-TODAY()&lt;=Configuración!$B$2,(SUMPRODUCT(MAX((Documentos!$A$2:$A$601=$A119)*(Documentos!$B$2:$B$601=B$4)*Documentos!$J$2:$J$601))-TODAY())&amp;" d","OK")))))</f>
        <v/>
      </c>
      <c r="C119" s="12" t="str">
        <f ca="1">IF(OR($A119="",C$4=""),"",IF(COUNTIFS(Documentos!$A$2:$A$601,$A119,Documentos!$B$2:$B$601,C$4)=0,"—",IF(SUMPRODUCT(MAX((Documentos!$A$2:$A$601=$A119)*(Documentos!$B$2:$B$601=C$4)*Documentos!$J$2:$J$601))=0,"OK",IF(SUMPRODUCT(MAX((Documentos!$A$2:$A$601=$A119)*(Documentos!$B$2:$B$601=C$4)*Documentos!$J$2:$J$601))&lt;TODAY(),"CAD",IF(SUMPRODUCT(MAX((Documentos!$A$2:$A$601=$A119)*(Documentos!$B$2:$B$601=C$4)*Documentos!$J$2:$J$601))-TODAY()&lt;=Configuración!$B$2,(SUMPRODUCT(MAX((Documentos!$A$2:$A$601=$A119)*(Documentos!$B$2:$B$601=C$4)*Documentos!$J$2:$J$601))-TODAY())&amp;" d","OK")))))</f>
        <v/>
      </c>
      <c r="D119" s="12" t="str">
        <f ca="1">IF(OR($A119="",D$4=""),"",IF(COUNTIFS(Documentos!$A$2:$A$601,$A119,Documentos!$B$2:$B$601,D$4)=0,"—",IF(SUMPRODUCT(MAX((Documentos!$A$2:$A$601=$A119)*(Documentos!$B$2:$B$601=D$4)*Documentos!$J$2:$J$601))=0,"OK",IF(SUMPRODUCT(MAX((Documentos!$A$2:$A$601=$A119)*(Documentos!$B$2:$B$601=D$4)*Documentos!$J$2:$J$601))&lt;TODAY(),"CAD",IF(SUMPRODUCT(MAX((Documentos!$A$2:$A$601=$A119)*(Documentos!$B$2:$B$601=D$4)*Documentos!$J$2:$J$601))-TODAY()&lt;=Configuración!$B$2,(SUMPRODUCT(MAX((Documentos!$A$2:$A$601=$A119)*(Documentos!$B$2:$B$601=D$4)*Documentos!$J$2:$J$601))-TODAY())&amp;" d","OK")))))</f>
        <v/>
      </c>
      <c r="E119" s="12" t="str">
        <f ca="1">IF(OR($A119="",E$4=""),"",IF(COUNTIFS(Documentos!$A$2:$A$601,$A119,Documentos!$B$2:$B$601,E$4)=0,"—",IF(SUMPRODUCT(MAX((Documentos!$A$2:$A$601=$A119)*(Documentos!$B$2:$B$601=E$4)*Documentos!$J$2:$J$601))=0,"OK",IF(SUMPRODUCT(MAX((Documentos!$A$2:$A$601=$A119)*(Documentos!$B$2:$B$601=E$4)*Documentos!$J$2:$J$601))&lt;TODAY(),"CAD",IF(SUMPRODUCT(MAX((Documentos!$A$2:$A$601=$A119)*(Documentos!$B$2:$B$601=E$4)*Documentos!$J$2:$J$601))-TODAY()&lt;=Configuración!$B$2,(SUMPRODUCT(MAX((Documentos!$A$2:$A$601=$A119)*(Documentos!$B$2:$B$601=E$4)*Documentos!$J$2:$J$601))-TODAY())&amp;" d","OK")))))</f>
        <v/>
      </c>
      <c r="F119" s="12" t="str">
        <f ca="1">IF(OR($A119="",F$4=""),"",IF(COUNTIFS(Documentos!$A$2:$A$601,$A119,Documentos!$B$2:$B$601,F$4)=0,"—",IF(SUMPRODUCT(MAX((Documentos!$A$2:$A$601=$A119)*(Documentos!$B$2:$B$601=F$4)*Documentos!$J$2:$J$601))=0,"OK",IF(SUMPRODUCT(MAX((Documentos!$A$2:$A$601=$A119)*(Documentos!$B$2:$B$601=F$4)*Documentos!$J$2:$J$601))&lt;TODAY(),"CAD",IF(SUMPRODUCT(MAX((Documentos!$A$2:$A$601=$A119)*(Documentos!$B$2:$B$601=F$4)*Documentos!$J$2:$J$601))-TODAY()&lt;=Configuración!$B$2,(SUMPRODUCT(MAX((Documentos!$A$2:$A$601=$A119)*(Documentos!$B$2:$B$601=F$4)*Documentos!$J$2:$J$601))-TODAY())&amp;" d","OK")))))</f>
        <v/>
      </c>
      <c r="G119" s="12" t="str">
        <f ca="1">IF(OR($A119="",G$4=""),"",IF(COUNTIFS(Documentos!$A$2:$A$601,$A119,Documentos!$B$2:$B$601,G$4)=0,"—",IF(SUMPRODUCT(MAX((Documentos!$A$2:$A$601=$A119)*(Documentos!$B$2:$B$601=G$4)*Documentos!$J$2:$J$601))=0,"OK",IF(SUMPRODUCT(MAX((Documentos!$A$2:$A$601=$A119)*(Documentos!$B$2:$B$601=G$4)*Documentos!$J$2:$J$601))&lt;TODAY(),"CAD",IF(SUMPRODUCT(MAX((Documentos!$A$2:$A$601=$A119)*(Documentos!$B$2:$B$601=G$4)*Documentos!$J$2:$J$601))-TODAY()&lt;=Configuración!$B$2,(SUMPRODUCT(MAX((Documentos!$A$2:$A$601=$A119)*(Documentos!$B$2:$B$601=G$4)*Documentos!$J$2:$J$601))-TODAY())&amp;" d","OK")))))</f>
        <v/>
      </c>
      <c r="H119" s="12" t="str">
        <f ca="1">IF(OR($A119="",H$4=""),"",IF(COUNTIFS(Documentos!$A$2:$A$601,$A119,Documentos!$B$2:$B$601,H$4)=0,"—",IF(SUMPRODUCT(MAX((Documentos!$A$2:$A$601=$A119)*(Documentos!$B$2:$B$601=H$4)*Documentos!$J$2:$J$601))=0,"OK",IF(SUMPRODUCT(MAX((Documentos!$A$2:$A$601=$A119)*(Documentos!$B$2:$B$601=H$4)*Documentos!$J$2:$J$601))&lt;TODAY(),"CAD",IF(SUMPRODUCT(MAX((Documentos!$A$2:$A$601=$A119)*(Documentos!$B$2:$B$601=H$4)*Documentos!$J$2:$J$601))-TODAY()&lt;=Configuración!$B$2,(SUMPRODUCT(MAX((Documentos!$A$2:$A$601=$A119)*(Documentos!$B$2:$B$601=H$4)*Documentos!$J$2:$J$601))-TODAY())&amp;" d","OK")))))</f>
        <v/>
      </c>
      <c r="I119" s="12" t="str">
        <f ca="1">IF(OR($A119="",I$4=""),"",IF(COUNTIFS(Documentos!$A$2:$A$601,$A119,Documentos!$B$2:$B$601,I$4)=0,"—",IF(SUMPRODUCT(MAX((Documentos!$A$2:$A$601=$A119)*(Documentos!$B$2:$B$601=I$4)*Documentos!$J$2:$J$601))=0,"OK",IF(SUMPRODUCT(MAX((Documentos!$A$2:$A$601=$A119)*(Documentos!$B$2:$B$601=I$4)*Documentos!$J$2:$J$601))&lt;TODAY(),"CAD",IF(SUMPRODUCT(MAX((Documentos!$A$2:$A$601=$A119)*(Documentos!$B$2:$B$601=I$4)*Documentos!$J$2:$J$601))-TODAY()&lt;=Configuración!$B$2,(SUMPRODUCT(MAX((Documentos!$A$2:$A$601=$A119)*(Documentos!$B$2:$B$601=I$4)*Documentos!$J$2:$J$601))-TODAY())&amp;" d","OK")))))</f>
        <v/>
      </c>
      <c r="J119" s="12" t="str">
        <f ca="1">IF(OR($A119="",J$4=""),"",IF(COUNTIFS(Documentos!$A$2:$A$601,$A119,Documentos!$B$2:$B$601,J$4)=0,"—",IF(SUMPRODUCT(MAX((Documentos!$A$2:$A$601=$A119)*(Documentos!$B$2:$B$601=J$4)*Documentos!$J$2:$J$601))=0,"OK",IF(SUMPRODUCT(MAX((Documentos!$A$2:$A$601=$A119)*(Documentos!$B$2:$B$601=J$4)*Documentos!$J$2:$J$601))&lt;TODAY(),"CAD",IF(SUMPRODUCT(MAX((Documentos!$A$2:$A$601=$A119)*(Documentos!$B$2:$B$601=J$4)*Documentos!$J$2:$J$601))-TODAY()&lt;=Configuración!$B$2,(SUMPRODUCT(MAX((Documentos!$A$2:$A$601=$A119)*(Documentos!$B$2:$B$601=J$4)*Documentos!$J$2:$J$601))-TODAY())&amp;" d","OK")))))</f>
        <v/>
      </c>
      <c r="K119" s="12" t="str">
        <f ca="1">IF(OR($A119="",K$4=""),"",IF(COUNTIFS(Documentos!$A$2:$A$601,$A119,Documentos!$B$2:$B$601,K$4)=0,"—",IF(SUMPRODUCT(MAX((Documentos!$A$2:$A$601=$A119)*(Documentos!$B$2:$B$601=K$4)*Documentos!$J$2:$J$601))=0,"OK",IF(SUMPRODUCT(MAX((Documentos!$A$2:$A$601=$A119)*(Documentos!$B$2:$B$601=K$4)*Documentos!$J$2:$J$601))&lt;TODAY(),"CAD",IF(SUMPRODUCT(MAX((Documentos!$A$2:$A$601=$A119)*(Documentos!$B$2:$B$601=K$4)*Documentos!$J$2:$J$601))-TODAY()&lt;=Configuración!$B$2,(SUMPRODUCT(MAX((Documentos!$A$2:$A$601=$A119)*(Documentos!$B$2:$B$601=K$4)*Documentos!$J$2:$J$601))-TODAY())&amp;" d","OK")))))</f>
        <v/>
      </c>
    </row>
    <row r="120" spans="1:11" x14ac:dyDescent="0.3">
      <c r="A120" s="11" t="str">
        <f>IF(Trabajadores!A117="","",Trabajadores!A117)</f>
        <v/>
      </c>
      <c r="B120" s="12" t="str">
        <f ca="1">IF(OR($A120="",B$4=""),"",IF(COUNTIFS(Documentos!$A$2:$A$601,$A120,Documentos!$B$2:$B$601,B$4)=0,"—",IF(SUMPRODUCT(MAX((Documentos!$A$2:$A$601=$A120)*(Documentos!$B$2:$B$601=B$4)*Documentos!$J$2:$J$601))=0,"OK",IF(SUMPRODUCT(MAX((Documentos!$A$2:$A$601=$A120)*(Documentos!$B$2:$B$601=B$4)*Documentos!$J$2:$J$601))&lt;TODAY(),"CAD",IF(SUMPRODUCT(MAX((Documentos!$A$2:$A$601=$A120)*(Documentos!$B$2:$B$601=B$4)*Documentos!$J$2:$J$601))-TODAY()&lt;=Configuración!$B$2,(SUMPRODUCT(MAX((Documentos!$A$2:$A$601=$A120)*(Documentos!$B$2:$B$601=B$4)*Documentos!$J$2:$J$601))-TODAY())&amp;" d","OK")))))</f>
        <v/>
      </c>
      <c r="C120" s="12" t="str">
        <f ca="1">IF(OR($A120="",C$4=""),"",IF(COUNTIFS(Documentos!$A$2:$A$601,$A120,Documentos!$B$2:$B$601,C$4)=0,"—",IF(SUMPRODUCT(MAX((Documentos!$A$2:$A$601=$A120)*(Documentos!$B$2:$B$601=C$4)*Documentos!$J$2:$J$601))=0,"OK",IF(SUMPRODUCT(MAX((Documentos!$A$2:$A$601=$A120)*(Documentos!$B$2:$B$601=C$4)*Documentos!$J$2:$J$601))&lt;TODAY(),"CAD",IF(SUMPRODUCT(MAX((Documentos!$A$2:$A$601=$A120)*(Documentos!$B$2:$B$601=C$4)*Documentos!$J$2:$J$601))-TODAY()&lt;=Configuración!$B$2,(SUMPRODUCT(MAX((Documentos!$A$2:$A$601=$A120)*(Documentos!$B$2:$B$601=C$4)*Documentos!$J$2:$J$601))-TODAY())&amp;" d","OK")))))</f>
        <v/>
      </c>
      <c r="D120" s="12" t="str">
        <f ca="1">IF(OR($A120="",D$4=""),"",IF(COUNTIFS(Documentos!$A$2:$A$601,$A120,Documentos!$B$2:$B$601,D$4)=0,"—",IF(SUMPRODUCT(MAX((Documentos!$A$2:$A$601=$A120)*(Documentos!$B$2:$B$601=D$4)*Documentos!$J$2:$J$601))=0,"OK",IF(SUMPRODUCT(MAX((Documentos!$A$2:$A$601=$A120)*(Documentos!$B$2:$B$601=D$4)*Documentos!$J$2:$J$601))&lt;TODAY(),"CAD",IF(SUMPRODUCT(MAX((Documentos!$A$2:$A$601=$A120)*(Documentos!$B$2:$B$601=D$4)*Documentos!$J$2:$J$601))-TODAY()&lt;=Configuración!$B$2,(SUMPRODUCT(MAX((Documentos!$A$2:$A$601=$A120)*(Documentos!$B$2:$B$601=D$4)*Documentos!$J$2:$J$601))-TODAY())&amp;" d","OK")))))</f>
        <v/>
      </c>
      <c r="E120" s="12" t="str">
        <f ca="1">IF(OR($A120="",E$4=""),"",IF(COUNTIFS(Documentos!$A$2:$A$601,$A120,Documentos!$B$2:$B$601,E$4)=0,"—",IF(SUMPRODUCT(MAX((Documentos!$A$2:$A$601=$A120)*(Documentos!$B$2:$B$601=E$4)*Documentos!$J$2:$J$601))=0,"OK",IF(SUMPRODUCT(MAX((Documentos!$A$2:$A$601=$A120)*(Documentos!$B$2:$B$601=E$4)*Documentos!$J$2:$J$601))&lt;TODAY(),"CAD",IF(SUMPRODUCT(MAX((Documentos!$A$2:$A$601=$A120)*(Documentos!$B$2:$B$601=E$4)*Documentos!$J$2:$J$601))-TODAY()&lt;=Configuración!$B$2,(SUMPRODUCT(MAX((Documentos!$A$2:$A$601=$A120)*(Documentos!$B$2:$B$601=E$4)*Documentos!$J$2:$J$601))-TODAY())&amp;" d","OK")))))</f>
        <v/>
      </c>
      <c r="F120" s="12" t="str">
        <f ca="1">IF(OR($A120="",F$4=""),"",IF(COUNTIFS(Documentos!$A$2:$A$601,$A120,Documentos!$B$2:$B$601,F$4)=0,"—",IF(SUMPRODUCT(MAX((Documentos!$A$2:$A$601=$A120)*(Documentos!$B$2:$B$601=F$4)*Documentos!$J$2:$J$601))=0,"OK",IF(SUMPRODUCT(MAX((Documentos!$A$2:$A$601=$A120)*(Documentos!$B$2:$B$601=F$4)*Documentos!$J$2:$J$601))&lt;TODAY(),"CAD",IF(SUMPRODUCT(MAX((Documentos!$A$2:$A$601=$A120)*(Documentos!$B$2:$B$601=F$4)*Documentos!$J$2:$J$601))-TODAY()&lt;=Configuración!$B$2,(SUMPRODUCT(MAX((Documentos!$A$2:$A$601=$A120)*(Documentos!$B$2:$B$601=F$4)*Documentos!$J$2:$J$601))-TODAY())&amp;" d","OK")))))</f>
        <v/>
      </c>
      <c r="G120" s="12" t="str">
        <f ca="1">IF(OR($A120="",G$4=""),"",IF(COUNTIFS(Documentos!$A$2:$A$601,$A120,Documentos!$B$2:$B$601,G$4)=0,"—",IF(SUMPRODUCT(MAX((Documentos!$A$2:$A$601=$A120)*(Documentos!$B$2:$B$601=G$4)*Documentos!$J$2:$J$601))=0,"OK",IF(SUMPRODUCT(MAX((Documentos!$A$2:$A$601=$A120)*(Documentos!$B$2:$B$601=G$4)*Documentos!$J$2:$J$601))&lt;TODAY(),"CAD",IF(SUMPRODUCT(MAX((Documentos!$A$2:$A$601=$A120)*(Documentos!$B$2:$B$601=G$4)*Documentos!$J$2:$J$601))-TODAY()&lt;=Configuración!$B$2,(SUMPRODUCT(MAX((Documentos!$A$2:$A$601=$A120)*(Documentos!$B$2:$B$601=G$4)*Documentos!$J$2:$J$601))-TODAY())&amp;" d","OK")))))</f>
        <v/>
      </c>
      <c r="H120" s="12" t="str">
        <f ca="1">IF(OR($A120="",H$4=""),"",IF(COUNTIFS(Documentos!$A$2:$A$601,$A120,Documentos!$B$2:$B$601,H$4)=0,"—",IF(SUMPRODUCT(MAX((Documentos!$A$2:$A$601=$A120)*(Documentos!$B$2:$B$601=H$4)*Documentos!$J$2:$J$601))=0,"OK",IF(SUMPRODUCT(MAX((Documentos!$A$2:$A$601=$A120)*(Documentos!$B$2:$B$601=H$4)*Documentos!$J$2:$J$601))&lt;TODAY(),"CAD",IF(SUMPRODUCT(MAX((Documentos!$A$2:$A$601=$A120)*(Documentos!$B$2:$B$601=H$4)*Documentos!$J$2:$J$601))-TODAY()&lt;=Configuración!$B$2,(SUMPRODUCT(MAX((Documentos!$A$2:$A$601=$A120)*(Documentos!$B$2:$B$601=H$4)*Documentos!$J$2:$J$601))-TODAY())&amp;" d","OK")))))</f>
        <v/>
      </c>
      <c r="I120" s="12" t="str">
        <f ca="1">IF(OR($A120="",I$4=""),"",IF(COUNTIFS(Documentos!$A$2:$A$601,$A120,Documentos!$B$2:$B$601,I$4)=0,"—",IF(SUMPRODUCT(MAX((Documentos!$A$2:$A$601=$A120)*(Documentos!$B$2:$B$601=I$4)*Documentos!$J$2:$J$601))=0,"OK",IF(SUMPRODUCT(MAX((Documentos!$A$2:$A$601=$A120)*(Documentos!$B$2:$B$601=I$4)*Documentos!$J$2:$J$601))&lt;TODAY(),"CAD",IF(SUMPRODUCT(MAX((Documentos!$A$2:$A$601=$A120)*(Documentos!$B$2:$B$601=I$4)*Documentos!$J$2:$J$601))-TODAY()&lt;=Configuración!$B$2,(SUMPRODUCT(MAX((Documentos!$A$2:$A$601=$A120)*(Documentos!$B$2:$B$601=I$4)*Documentos!$J$2:$J$601))-TODAY())&amp;" d","OK")))))</f>
        <v/>
      </c>
      <c r="J120" s="12" t="str">
        <f ca="1">IF(OR($A120="",J$4=""),"",IF(COUNTIFS(Documentos!$A$2:$A$601,$A120,Documentos!$B$2:$B$601,J$4)=0,"—",IF(SUMPRODUCT(MAX((Documentos!$A$2:$A$601=$A120)*(Documentos!$B$2:$B$601=J$4)*Documentos!$J$2:$J$601))=0,"OK",IF(SUMPRODUCT(MAX((Documentos!$A$2:$A$601=$A120)*(Documentos!$B$2:$B$601=J$4)*Documentos!$J$2:$J$601))&lt;TODAY(),"CAD",IF(SUMPRODUCT(MAX((Documentos!$A$2:$A$601=$A120)*(Documentos!$B$2:$B$601=J$4)*Documentos!$J$2:$J$601))-TODAY()&lt;=Configuración!$B$2,(SUMPRODUCT(MAX((Documentos!$A$2:$A$601=$A120)*(Documentos!$B$2:$B$601=J$4)*Documentos!$J$2:$J$601))-TODAY())&amp;" d","OK")))))</f>
        <v/>
      </c>
      <c r="K120" s="12" t="str">
        <f ca="1">IF(OR($A120="",K$4=""),"",IF(COUNTIFS(Documentos!$A$2:$A$601,$A120,Documentos!$B$2:$B$601,K$4)=0,"—",IF(SUMPRODUCT(MAX((Documentos!$A$2:$A$601=$A120)*(Documentos!$B$2:$B$601=K$4)*Documentos!$J$2:$J$601))=0,"OK",IF(SUMPRODUCT(MAX((Documentos!$A$2:$A$601=$A120)*(Documentos!$B$2:$B$601=K$4)*Documentos!$J$2:$J$601))&lt;TODAY(),"CAD",IF(SUMPRODUCT(MAX((Documentos!$A$2:$A$601=$A120)*(Documentos!$B$2:$B$601=K$4)*Documentos!$J$2:$J$601))-TODAY()&lt;=Configuración!$B$2,(SUMPRODUCT(MAX((Documentos!$A$2:$A$601=$A120)*(Documentos!$B$2:$B$601=K$4)*Documentos!$J$2:$J$601))-TODAY())&amp;" d","OK")))))</f>
        <v/>
      </c>
    </row>
    <row r="121" spans="1:11" x14ac:dyDescent="0.3">
      <c r="A121" s="11" t="str">
        <f>IF(Trabajadores!A118="","",Trabajadores!A118)</f>
        <v/>
      </c>
      <c r="B121" s="12" t="str">
        <f ca="1">IF(OR($A121="",B$4=""),"",IF(COUNTIFS(Documentos!$A$2:$A$601,$A121,Documentos!$B$2:$B$601,B$4)=0,"—",IF(SUMPRODUCT(MAX((Documentos!$A$2:$A$601=$A121)*(Documentos!$B$2:$B$601=B$4)*Documentos!$J$2:$J$601))=0,"OK",IF(SUMPRODUCT(MAX((Documentos!$A$2:$A$601=$A121)*(Documentos!$B$2:$B$601=B$4)*Documentos!$J$2:$J$601))&lt;TODAY(),"CAD",IF(SUMPRODUCT(MAX((Documentos!$A$2:$A$601=$A121)*(Documentos!$B$2:$B$601=B$4)*Documentos!$J$2:$J$601))-TODAY()&lt;=Configuración!$B$2,(SUMPRODUCT(MAX((Documentos!$A$2:$A$601=$A121)*(Documentos!$B$2:$B$601=B$4)*Documentos!$J$2:$J$601))-TODAY())&amp;" d","OK")))))</f>
        <v/>
      </c>
      <c r="C121" s="12" t="str">
        <f ca="1">IF(OR($A121="",C$4=""),"",IF(COUNTIFS(Documentos!$A$2:$A$601,$A121,Documentos!$B$2:$B$601,C$4)=0,"—",IF(SUMPRODUCT(MAX((Documentos!$A$2:$A$601=$A121)*(Documentos!$B$2:$B$601=C$4)*Documentos!$J$2:$J$601))=0,"OK",IF(SUMPRODUCT(MAX((Documentos!$A$2:$A$601=$A121)*(Documentos!$B$2:$B$601=C$4)*Documentos!$J$2:$J$601))&lt;TODAY(),"CAD",IF(SUMPRODUCT(MAX((Documentos!$A$2:$A$601=$A121)*(Documentos!$B$2:$B$601=C$4)*Documentos!$J$2:$J$601))-TODAY()&lt;=Configuración!$B$2,(SUMPRODUCT(MAX((Documentos!$A$2:$A$601=$A121)*(Documentos!$B$2:$B$601=C$4)*Documentos!$J$2:$J$601))-TODAY())&amp;" d","OK")))))</f>
        <v/>
      </c>
      <c r="D121" s="12" t="str">
        <f ca="1">IF(OR($A121="",D$4=""),"",IF(COUNTIFS(Documentos!$A$2:$A$601,$A121,Documentos!$B$2:$B$601,D$4)=0,"—",IF(SUMPRODUCT(MAX((Documentos!$A$2:$A$601=$A121)*(Documentos!$B$2:$B$601=D$4)*Documentos!$J$2:$J$601))=0,"OK",IF(SUMPRODUCT(MAX((Documentos!$A$2:$A$601=$A121)*(Documentos!$B$2:$B$601=D$4)*Documentos!$J$2:$J$601))&lt;TODAY(),"CAD",IF(SUMPRODUCT(MAX((Documentos!$A$2:$A$601=$A121)*(Documentos!$B$2:$B$601=D$4)*Documentos!$J$2:$J$601))-TODAY()&lt;=Configuración!$B$2,(SUMPRODUCT(MAX((Documentos!$A$2:$A$601=$A121)*(Documentos!$B$2:$B$601=D$4)*Documentos!$J$2:$J$601))-TODAY())&amp;" d","OK")))))</f>
        <v/>
      </c>
      <c r="E121" s="12" t="str">
        <f ca="1">IF(OR($A121="",E$4=""),"",IF(COUNTIFS(Documentos!$A$2:$A$601,$A121,Documentos!$B$2:$B$601,E$4)=0,"—",IF(SUMPRODUCT(MAX((Documentos!$A$2:$A$601=$A121)*(Documentos!$B$2:$B$601=E$4)*Documentos!$J$2:$J$601))=0,"OK",IF(SUMPRODUCT(MAX((Documentos!$A$2:$A$601=$A121)*(Documentos!$B$2:$B$601=E$4)*Documentos!$J$2:$J$601))&lt;TODAY(),"CAD",IF(SUMPRODUCT(MAX((Documentos!$A$2:$A$601=$A121)*(Documentos!$B$2:$B$601=E$4)*Documentos!$J$2:$J$601))-TODAY()&lt;=Configuración!$B$2,(SUMPRODUCT(MAX((Documentos!$A$2:$A$601=$A121)*(Documentos!$B$2:$B$601=E$4)*Documentos!$J$2:$J$601))-TODAY())&amp;" d","OK")))))</f>
        <v/>
      </c>
      <c r="F121" s="12" t="str">
        <f ca="1">IF(OR($A121="",F$4=""),"",IF(COUNTIFS(Documentos!$A$2:$A$601,$A121,Documentos!$B$2:$B$601,F$4)=0,"—",IF(SUMPRODUCT(MAX((Documentos!$A$2:$A$601=$A121)*(Documentos!$B$2:$B$601=F$4)*Documentos!$J$2:$J$601))=0,"OK",IF(SUMPRODUCT(MAX((Documentos!$A$2:$A$601=$A121)*(Documentos!$B$2:$B$601=F$4)*Documentos!$J$2:$J$601))&lt;TODAY(),"CAD",IF(SUMPRODUCT(MAX((Documentos!$A$2:$A$601=$A121)*(Documentos!$B$2:$B$601=F$4)*Documentos!$J$2:$J$601))-TODAY()&lt;=Configuración!$B$2,(SUMPRODUCT(MAX((Documentos!$A$2:$A$601=$A121)*(Documentos!$B$2:$B$601=F$4)*Documentos!$J$2:$J$601))-TODAY())&amp;" d","OK")))))</f>
        <v/>
      </c>
      <c r="G121" s="12" t="str">
        <f ca="1">IF(OR($A121="",G$4=""),"",IF(COUNTIFS(Documentos!$A$2:$A$601,$A121,Documentos!$B$2:$B$601,G$4)=0,"—",IF(SUMPRODUCT(MAX((Documentos!$A$2:$A$601=$A121)*(Documentos!$B$2:$B$601=G$4)*Documentos!$J$2:$J$601))=0,"OK",IF(SUMPRODUCT(MAX((Documentos!$A$2:$A$601=$A121)*(Documentos!$B$2:$B$601=G$4)*Documentos!$J$2:$J$601))&lt;TODAY(),"CAD",IF(SUMPRODUCT(MAX((Documentos!$A$2:$A$601=$A121)*(Documentos!$B$2:$B$601=G$4)*Documentos!$J$2:$J$601))-TODAY()&lt;=Configuración!$B$2,(SUMPRODUCT(MAX((Documentos!$A$2:$A$601=$A121)*(Documentos!$B$2:$B$601=G$4)*Documentos!$J$2:$J$601))-TODAY())&amp;" d","OK")))))</f>
        <v/>
      </c>
      <c r="H121" s="12" t="str">
        <f ca="1">IF(OR($A121="",H$4=""),"",IF(COUNTIFS(Documentos!$A$2:$A$601,$A121,Documentos!$B$2:$B$601,H$4)=0,"—",IF(SUMPRODUCT(MAX((Documentos!$A$2:$A$601=$A121)*(Documentos!$B$2:$B$601=H$4)*Documentos!$J$2:$J$601))=0,"OK",IF(SUMPRODUCT(MAX((Documentos!$A$2:$A$601=$A121)*(Documentos!$B$2:$B$601=H$4)*Documentos!$J$2:$J$601))&lt;TODAY(),"CAD",IF(SUMPRODUCT(MAX((Documentos!$A$2:$A$601=$A121)*(Documentos!$B$2:$B$601=H$4)*Documentos!$J$2:$J$601))-TODAY()&lt;=Configuración!$B$2,(SUMPRODUCT(MAX((Documentos!$A$2:$A$601=$A121)*(Documentos!$B$2:$B$601=H$4)*Documentos!$J$2:$J$601))-TODAY())&amp;" d","OK")))))</f>
        <v/>
      </c>
      <c r="I121" s="12" t="str">
        <f ca="1">IF(OR($A121="",I$4=""),"",IF(COUNTIFS(Documentos!$A$2:$A$601,$A121,Documentos!$B$2:$B$601,I$4)=0,"—",IF(SUMPRODUCT(MAX((Documentos!$A$2:$A$601=$A121)*(Documentos!$B$2:$B$601=I$4)*Documentos!$J$2:$J$601))=0,"OK",IF(SUMPRODUCT(MAX((Documentos!$A$2:$A$601=$A121)*(Documentos!$B$2:$B$601=I$4)*Documentos!$J$2:$J$601))&lt;TODAY(),"CAD",IF(SUMPRODUCT(MAX((Documentos!$A$2:$A$601=$A121)*(Documentos!$B$2:$B$601=I$4)*Documentos!$J$2:$J$601))-TODAY()&lt;=Configuración!$B$2,(SUMPRODUCT(MAX((Documentos!$A$2:$A$601=$A121)*(Documentos!$B$2:$B$601=I$4)*Documentos!$J$2:$J$601))-TODAY())&amp;" d","OK")))))</f>
        <v/>
      </c>
      <c r="J121" s="12" t="str">
        <f ca="1">IF(OR($A121="",J$4=""),"",IF(COUNTIFS(Documentos!$A$2:$A$601,$A121,Documentos!$B$2:$B$601,J$4)=0,"—",IF(SUMPRODUCT(MAX((Documentos!$A$2:$A$601=$A121)*(Documentos!$B$2:$B$601=J$4)*Documentos!$J$2:$J$601))=0,"OK",IF(SUMPRODUCT(MAX((Documentos!$A$2:$A$601=$A121)*(Documentos!$B$2:$B$601=J$4)*Documentos!$J$2:$J$601))&lt;TODAY(),"CAD",IF(SUMPRODUCT(MAX((Documentos!$A$2:$A$601=$A121)*(Documentos!$B$2:$B$601=J$4)*Documentos!$J$2:$J$601))-TODAY()&lt;=Configuración!$B$2,(SUMPRODUCT(MAX((Documentos!$A$2:$A$601=$A121)*(Documentos!$B$2:$B$601=J$4)*Documentos!$J$2:$J$601))-TODAY())&amp;" d","OK")))))</f>
        <v/>
      </c>
      <c r="K121" s="12" t="str">
        <f ca="1">IF(OR($A121="",K$4=""),"",IF(COUNTIFS(Documentos!$A$2:$A$601,$A121,Documentos!$B$2:$B$601,K$4)=0,"—",IF(SUMPRODUCT(MAX((Documentos!$A$2:$A$601=$A121)*(Documentos!$B$2:$B$601=K$4)*Documentos!$J$2:$J$601))=0,"OK",IF(SUMPRODUCT(MAX((Documentos!$A$2:$A$601=$A121)*(Documentos!$B$2:$B$601=K$4)*Documentos!$J$2:$J$601))&lt;TODAY(),"CAD",IF(SUMPRODUCT(MAX((Documentos!$A$2:$A$601=$A121)*(Documentos!$B$2:$B$601=K$4)*Documentos!$J$2:$J$601))-TODAY()&lt;=Configuración!$B$2,(SUMPRODUCT(MAX((Documentos!$A$2:$A$601=$A121)*(Documentos!$B$2:$B$601=K$4)*Documentos!$J$2:$J$601))-TODAY())&amp;" d","OK")))))</f>
        <v/>
      </c>
    </row>
    <row r="122" spans="1:11" x14ac:dyDescent="0.3">
      <c r="A122" s="11" t="str">
        <f>IF(Trabajadores!A119="","",Trabajadores!A119)</f>
        <v/>
      </c>
      <c r="B122" s="12" t="str">
        <f ca="1">IF(OR($A122="",B$4=""),"",IF(COUNTIFS(Documentos!$A$2:$A$601,$A122,Documentos!$B$2:$B$601,B$4)=0,"—",IF(SUMPRODUCT(MAX((Documentos!$A$2:$A$601=$A122)*(Documentos!$B$2:$B$601=B$4)*Documentos!$J$2:$J$601))=0,"OK",IF(SUMPRODUCT(MAX((Documentos!$A$2:$A$601=$A122)*(Documentos!$B$2:$B$601=B$4)*Documentos!$J$2:$J$601))&lt;TODAY(),"CAD",IF(SUMPRODUCT(MAX((Documentos!$A$2:$A$601=$A122)*(Documentos!$B$2:$B$601=B$4)*Documentos!$J$2:$J$601))-TODAY()&lt;=Configuración!$B$2,(SUMPRODUCT(MAX((Documentos!$A$2:$A$601=$A122)*(Documentos!$B$2:$B$601=B$4)*Documentos!$J$2:$J$601))-TODAY())&amp;" d","OK")))))</f>
        <v/>
      </c>
      <c r="C122" s="12" t="str">
        <f ca="1">IF(OR($A122="",C$4=""),"",IF(COUNTIFS(Documentos!$A$2:$A$601,$A122,Documentos!$B$2:$B$601,C$4)=0,"—",IF(SUMPRODUCT(MAX((Documentos!$A$2:$A$601=$A122)*(Documentos!$B$2:$B$601=C$4)*Documentos!$J$2:$J$601))=0,"OK",IF(SUMPRODUCT(MAX((Documentos!$A$2:$A$601=$A122)*(Documentos!$B$2:$B$601=C$4)*Documentos!$J$2:$J$601))&lt;TODAY(),"CAD",IF(SUMPRODUCT(MAX((Documentos!$A$2:$A$601=$A122)*(Documentos!$B$2:$B$601=C$4)*Documentos!$J$2:$J$601))-TODAY()&lt;=Configuración!$B$2,(SUMPRODUCT(MAX((Documentos!$A$2:$A$601=$A122)*(Documentos!$B$2:$B$601=C$4)*Documentos!$J$2:$J$601))-TODAY())&amp;" d","OK")))))</f>
        <v/>
      </c>
      <c r="D122" s="12" t="str">
        <f ca="1">IF(OR($A122="",D$4=""),"",IF(COUNTIFS(Documentos!$A$2:$A$601,$A122,Documentos!$B$2:$B$601,D$4)=0,"—",IF(SUMPRODUCT(MAX((Documentos!$A$2:$A$601=$A122)*(Documentos!$B$2:$B$601=D$4)*Documentos!$J$2:$J$601))=0,"OK",IF(SUMPRODUCT(MAX((Documentos!$A$2:$A$601=$A122)*(Documentos!$B$2:$B$601=D$4)*Documentos!$J$2:$J$601))&lt;TODAY(),"CAD",IF(SUMPRODUCT(MAX((Documentos!$A$2:$A$601=$A122)*(Documentos!$B$2:$B$601=D$4)*Documentos!$J$2:$J$601))-TODAY()&lt;=Configuración!$B$2,(SUMPRODUCT(MAX((Documentos!$A$2:$A$601=$A122)*(Documentos!$B$2:$B$601=D$4)*Documentos!$J$2:$J$601))-TODAY())&amp;" d","OK")))))</f>
        <v/>
      </c>
      <c r="E122" s="12" t="str">
        <f ca="1">IF(OR($A122="",E$4=""),"",IF(COUNTIFS(Documentos!$A$2:$A$601,$A122,Documentos!$B$2:$B$601,E$4)=0,"—",IF(SUMPRODUCT(MAX((Documentos!$A$2:$A$601=$A122)*(Documentos!$B$2:$B$601=E$4)*Documentos!$J$2:$J$601))=0,"OK",IF(SUMPRODUCT(MAX((Documentos!$A$2:$A$601=$A122)*(Documentos!$B$2:$B$601=E$4)*Documentos!$J$2:$J$601))&lt;TODAY(),"CAD",IF(SUMPRODUCT(MAX((Documentos!$A$2:$A$601=$A122)*(Documentos!$B$2:$B$601=E$4)*Documentos!$J$2:$J$601))-TODAY()&lt;=Configuración!$B$2,(SUMPRODUCT(MAX((Documentos!$A$2:$A$601=$A122)*(Documentos!$B$2:$B$601=E$4)*Documentos!$J$2:$J$601))-TODAY())&amp;" d","OK")))))</f>
        <v/>
      </c>
      <c r="F122" s="12" t="str">
        <f ca="1">IF(OR($A122="",F$4=""),"",IF(COUNTIFS(Documentos!$A$2:$A$601,$A122,Documentos!$B$2:$B$601,F$4)=0,"—",IF(SUMPRODUCT(MAX((Documentos!$A$2:$A$601=$A122)*(Documentos!$B$2:$B$601=F$4)*Documentos!$J$2:$J$601))=0,"OK",IF(SUMPRODUCT(MAX((Documentos!$A$2:$A$601=$A122)*(Documentos!$B$2:$B$601=F$4)*Documentos!$J$2:$J$601))&lt;TODAY(),"CAD",IF(SUMPRODUCT(MAX((Documentos!$A$2:$A$601=$A122)*(Documentos!$B$2:$B$601=F$4)*Documentos!$J$2:$J$601))-TODAY()&lt;=Configuración!$B$2,(SUMPRODUCT(MAX((Documentos!$A$2:$A$601=$A122)*(Documentos!$B$2:$B$601=F$4)*Documentos!$J$2:$J$601))-TODAY())&amp;" d","OK")))))</f>
        <v/>
      </c>
      <c r="G122" s="12" t="str">
        <f ca="1">IF(OR($A122="",G$4=""),"",IF(COUNTIFS(Documentos!$A$2:$A$601,$A122,Documentos!$B$2:$B$601,G$4)=0,"—",IF(SUMPRODUCT(MAX((Documentos!$A$2:$A$601=$A122)*(Documentos!$B$2:$B$601=G$4)*Documentos!$J$2:$J$601))=0,"OK",IF(SUMPRODUCT(MAX((Documentos!$A$2:$A$601=$A122)*(Documentos!$B$2:$B$601=G$4)*Documentos!$J$2:$J$601))&lt;TODAY(),"CAD",IF(SUMPRODUCT(MAX((Documentos!$A$2:$A$601=$A122)*(Documentos!$B$2:$B$601=G$4)*Documentos!$J$2:$J$601))-TODAY()&lt;=Configuración!$B$2,(SUMPRODUCT(MAX((Documentos!$A$2:$A$601=$A122)*(Documentos!$B$2:$B$601=G$4)*Documentos!$J$2:$J$601))-TODAY())&amp;" d","OK")))))</f>
        <v/>
      </c>
      <c r="H122" s="12" t="str">
        <f ca="1">IF(OR($A122="",H$4=""),"",IF(COUNTIFS(Documentos!$A$2:$A$601,$A122,Documentos!$B$2:$B$601,H$4)=0,"—",IF(SUMPRODUCT(MAX((Documentos!$A$2:$A$601=$A122)*(Documentos!$B$2:$B$601=H$4)*Documentos!$J$2:$J$601))=0,"OK",IF(SUMPRODUCT(MAX((Documentos!$A$2:$A$601=$A122)*(Documentos!$B$2:$B$601=H$4)*Documentos!$J$2:$J$601))&lt;TODAY(),"CAD",IF(SUMPRODUCT(MAX((Documentos!$A$2:$A$601=$A122)*(Documentos!$B$2:$B$601=H$4)*Documentos!$J$2:$J$601))-TODAY()&lt;=Configuración!$B$2,(SUMPRODUCT(MAX((Documentos!$A$2:$A$601=$A122)*(Documentos!$B$2:$B$601=H$4)*Documentos!$J$2:$J$601))-TODAY())&amp;" d","OK")))))</f>
        <v/>
      </c>
      <c r="I122" s="12" t="str">
        <f ca="1">IF(OR($A122="",I$4=""),"",IF(COUNTIFS(Documentos!$A$2:$A$601,$A122,Documentos!$B$2:$B$601,I$4)=0,"—",IF(SUMPRODUCT(MAX((Documentos!$A$2:$A$601=$A122)*(Documentos!$B$2:$B$601=I$4)*Documentos!$J$2:$J$601))=0,"OK",IF(SUMPRODUCT(MAX((Documentos!$A$2:$A$601=$A122)*(Documentos!$B$2:$B$601=I$4)*Documentos!$J$2:$J$601))&lt;TODAY(),"CAD",IF(SUMPRODUCT(MAX((Documentos!$A$2:$A$601=$A122)*(Documentos!$B$2:$B$601=I$4)*Documentos!$J$2:$J$601))-TODAY()&lt;=Configuración!$B$2,(SUMPRODUCT(MAX((Documentos!$A$2:$A$601=$A122)*(Documentos!$B$2:$B$601=I$4)*Documentos!$J$2:$J$601))-TODAY())&amp;" d","OK")))))</f>
        <v/>
      </c>
      <c r="J122" s="12" t="str">
        <f ca="1">IF(OR($A122="",J$4=""),"",IF(COUNTIFS(Documentos!$A$2:$A$601,$A122,Documentos!$B$2:$B$601,J$4)=0,"—",IF(SUMPRODUCT(MAX((Documentos!$A$2:$A$601=$A122)*(Documentos!$B$2:$B$601=J$4)*Documentos!$J$2:$J$601))=0,"OK",IF(SUMPRODUCT(MAX((Documentos!$A$2:$A$601=$A122)*(Documentos!$B$2:$B$601=J$4)*Documentos!$J$2:$J$601))&lt;TODAY(),"CAD",IF(SUMPRODUCT(MAX((Documentos!$A$2:$A$601=$A122)*(Documentos!$B$2:$B$601=J$4)*Documentos!$J$2:$J$601))-TODAY()&lt;=Configuración!$B$2,(SUMPRODUCT(MAX((Documentos!$A$2:$A$601=$A122)*(Documentos!$B$2:$B$601=J$4)*Documentos!$J$2:$J$601))-TODAY())&amp;" d","OK")))))</f>
        <v/>
      </c>
      <c r="K122" s="12" t="str">
        <f ca="1">IF(OR($A122="",K$4=""),"",IF(COUNTIFS(Documentos!$A$2:$A$601,$A122,Documentos!$B$2:$B$601,K$4)=0,"—",IF(SUMPRODUCT(MAX((Documentos!$A$2:$A$601=$A122)*(Documentos!$B$2:$B$601=K$4)*Documentos!$J$2:$J$601))=0,"OK",IF(SUMPRODUCT(MAX((Documentos!$A$2:$A$601=$A122)*(Documentos!$B$2:$B$601=K$4)*Documentos!$J$2:$J$601))&lt;TODAY(),"CAD",IF(SUMPRODUCT(MAX((Documentos!$A$2:$A$601=$A122)*(Documentos!$B$2:$B$601=K$4)*Documentos!$J$2:$J$601))-TODAY()&lt;=Configuración!$B$2,(SUMPRODUCT(MAX((Documentos!$A$2:$A$601=$A122)*(Documentos!$B$2:$B$601=K$4)*Documentos!$J$2:$J$601))-TODAY())&amp;" d","OK")))))</f>
        <v/>
      </c>
    </row>
    <row r="123" spans="1:11" x14ac:dyDescent="0.3">
      <c r="A123" s="11" t="str">
        <f>IF(Trabajadores!A120="","",Trabajadores!A120)</f>
        <v/>
      </c>
      <c r="B123" s="12" t="str">
        <f ca="1">IF(OR($A123="",B$4=""),"",IF(COUNTIFS(Documentos!$A$2:$A$601,$A123,Documentos!$B$2:$B$601,B$4)=0,"—",IF(SUMPRODUCT(MAX((Documentos!$A$2:$A$601=$A123)*(Documentos!$B$2:$B$601=B$4)*Documentos!$J$2:$J$601))=0,"OK",IF(SUMPRODUCT(MAX((Documentos!$A$2:$A$601=$A123)*(Documentos!$B$2:$B$601=B$4)*Documentos!$J$2:$J$601))&lt;TODAY(),"CAD",IF(SUMPRODUCT(MAX((Documentos!$A$2:$A$601=$A123)*(Documentos!$B$2:$B$601=B$4)*Documentos!$J$2:$J$601))-TODAY()&lt;=Configuración!$B$2,(SUMPRODUCT(MAX((Documentos!$A$2:$A$601=$A123)*(Documentos!$B$2:$B$601=B$4)*Documentos!$J$2:$J$601))-TODAY())&amp;" d","OK")))))</f>
        <v/>
      </c>
      <c r="C123" s="12" t="str">
        <f ca="1">IF(OR($A123="",C$4=""),"",IF(COUNTIFS(Documentos!$A$2:$A$601,$A123,Documentos!$B$2:$B$601,C$4)=0,"—",IF(SUMPRODUCT(MAX((Documentos!$A$2:$A$601=$A123)*(Documentos!$B$2:$B$601=C$4)*Documentos!$J$2:$J$601))=0,"OK",IF(SUMPRODUCT(MAX((Documentos!$A$2:$A$601=$A123)*(Documentos!$B$2:$B$601=C$4)*Documentos!$J$2:$J$601))&lt;TODAY(),"CAD",IF(SUMPRODUCT(MAX((Documentos!$A$2:$A$601=$A123)*(Documentos!$B$2:$B$601=C$4)*Documentos!$J$2:$J$601))-TODAY()&lt;=Configuración!$B$2,(SUMPRODUCT(MAX((Documentos!$A$2:$A$601=$A123)*(Documentos!$B$2:$B$601=C$4)*Documentos!$J$2:$J$601))-TODAY())&amp;" d","OK")))))</f>
        <v/>
      </c>
      <c r="D123" s="12" t="str">
        <f ca="1">IF(OR($A123="",D$4=""),"",IF(COUNTIFS(Documentos!$A$2:$A$601,$A123,Documentos!$B$2:$B$601,D$4)=0,"—",IF(SUMPRODUCT(MAX((Documentos!$A$2:$A$601=$A123)*(Documentos!$B$2:$B$601=D$4)*Documentos!$J$2:$J$601))=0,"OK",IF(SUMPRODUCT(MAX((Documentos!$A$2:$A$601=$A123)*(Documentos!$B$2:$B$601=D$4)*Documentos!$J$2:$J$601))&lt;TODAY(),"CAD",IF(SUMPRODUCT(MAX((Documentos!$A$2:$A$601=$A123)*(Documentos!$B$2:$B$601=D$4)*Documentos!$J$2:$J$601))-TODAY()&lt;=Configuración!$B$2,(SUMPRODUCT(MAX((Documentos!$A$2:$A$601=$A123)*(Documentos!$B$2:$B$601=D$4)*Documentos!$J$2:$J$601))-TODAY())&amp;" d","OK")))))</f>
        <v/>
      </c>
      <c r="E123" s="12" t="str">
        <f ca="1">IF(OR($A123="",E$4=""),"",IF(COUNTIFS(Documentos!$A$2:$A$601,$A123,Documentos!$B$2:$B$601,E$4)=0,"—",IF(SUMPRODUCT(MAX((Documentos!$A$2:$A$601=$A123)*(Documentos!$B$2:$B$601=E$4)*Documentos!$J$2:$J$601))=0,"OK",IF(SUMPRODUCT(MAX((Documentos!$A$2:$A$601=$A123)*(Documentos!$B$2:$B$601=E$4)*Documentos!$J$2:$J$601))&lt;TODAY(),"CAD",IF(SUMPRODUCT(MAX((Documentos!$A$2:$A$601=$A123)*(Documentos!$B$2:$B$601=E$4)*Documentos!$J$2:$J$601))-TODAY()&lt;=Configuración!$B$2,(SUMPRODUCT(MAX((Documentos!$A$2:$A$601=$A123)*(Documentos!$B$2:$B$601=E$4)*Documentos!$J$2:$J$601))-TODAY())&amp;" d","OK")))))</f>
        <v/>
      </c>
      <c r="F123" s="12" t="str">
        <f ca="1">IF(OR($A123="",F$4=""),"",IF(COUNTIFS(Documentos!$A$2:$A$601,$A123,Documentos!$B$2:$B$601,F$4)=0,"—",IF(SUMPRODUCT(MAX((Documentos!$A$2:$A$601=$A123)*(Documentos!$B$2:$B$601=F$4)*Documentos!$J$2:$J$601))=0,"OK",IF(SUMPRODUCT(MAX((Documentos!$A$2:$A$601=$A123)*(Documentos!$B$2:$B$601=F$4)*Documentos!$J$2:$J$601))&lt;TODAY(),"CAD",IF(SUMPRODUCT(MAX((Documentos!$A$2:$A$601=$A123)*(Documentos!$B$2:$B$601=F$4)*Documentos!$J$2:$J$601))-TODAY()&lt;=Configuración!$B$2,(SUMPRODUCT(MAX((Documentos!$A$2:$A$601=$A123)*(Documentos!$B$2:$B$601=F$4)*Documentos!$J$2:$J$601))-TODAY())&amp;" d","OK")))))</f>
        <v/>
      </c>
      <c r="G123" s="12" t="str">
        <f ca="1">IF(OR($A123="",G$4=""),"",IF(COUNTIFS(Documentos!$A$2:$A$601,$A123,Documentos!$B$2:$B$601,G$4)=0,"—",IF(SUMPRODUCT(MAX((Documentos!$A$2:$A$601=$A123)*(Documentos!$B$2:$B$601=G$4)*Documentos!$J$2:$J$601))=0,"OK",IF(SUMPRODUCT(MAX((Documentos!$A$2:$A$601=$A123)*(Documentos!$B$2:$B$601=G$4)*Documentos!$J$2:$J$601))&lt;TODAY(),"CAD",IF(SUMPRODUCT(MAX((Documentos!$A$2:$A$601=$A123)*(Documentos!$B$2:$B$601=G$4)*Documentos!$J$2:$J$601))-TODAY()&lt;=Configuración!$B$2,(SUMPRODUCT(MAX((Documentos!$A$2:$A$601=$A123)*(Documentos!$B$2:$B$601=G$4)*Documentos!$J$2:$J$601))-TODAY())&amp;" d","OK")))))</f>
        <v/>
      </c>
      <c r="H123" s="12" t="str">
        <f ca="1">IF(OR($A123="",H$4=""),"",IF(COUNTIFS(Documentos!$A$2:$A$601,$A123,Documentos!$B$2:$B$601,H$4)=0,"—",IF(SUMPRODUCT(MAX((Documentos!$A$2:$A$601=$A123)*(Documentos!$B$2:$B$601=H$4)*Documentos!$J$2:$J$601))=0,"OK",IF(SUMPRODUCT(MAX((Documentos!$A$2:$A$601=$A123)*(Documentos!$B$2:$B$601=H$4)*Documentos!$J$2:$J$601))&lt;TODAY(),"CAD",IF(SUMPRODUCT(MAX((Documentos!$A$2:$A$601=$A123)*(Documentos!$B$2:$B$601=H$4)*Documentos!$J$2:$J$601))-TODAY()&lt;=Configuración!$B$2,(SUMPRODUCT(MAX((Documentos!$A$2:$A$601=$A123)*(Documentos!$B$2:$B$601=H$4)*Documentos!$J$2:$J$601))-TODAY())&amp;" d","OK")))))</f>
        <v/>
      </c>
      <c r="I123" s="12" t="str">
        <f ca="1">IF(OR($A123="",I$4=""),"",IF(COUNTIFS(Documentos!$A$2:$A$601,$A123,Documentos!$B$2:$B$601,I$4)=0,"—",IF(SUMPRODUCT(MAX((Documentos!$A$2:$A$601=$A123)*(Documentos!$B$2:$B$601=I$4)*Documentos!$J$2:$J$601))=0,"OK",IF(SUMPRODUCT(MAX((Documentos!$A$2:$A$601=$A123)*(Documentos!$B$2:$B$601=I$4)*Documentos!$J$2:$J$601))&lt;TODAY(),"CAD",IF(SUMPRODUCT(MAX((Documentos!$A$2:$A$601=$A123)*(Documentos!$B$2:$B$601=I$4)*Documentos!$J$2:$J$601))-TODAY()&lt;=Configuración!$B$2,(SUMPRODUCT(MAX((Documentos!$A$2:$A$601=$A123)*(Documentos!$B$2:$B$601=I$4)*Documentos!$J$2:$J$601))-TODAY())&amp;" d","OK")))))</f>
        <v/>
      </c>
      <c r="J123" s="12" t="str">
        <f ca="1">IF(OR($A123="",J$4=""),"",IF(COUNTIFS(Documentos!$A$2:$A$601,$A123,Documentos!$B$2:$B$601,J$4)=0,"—",IF(SUMPRODUCT(MAX((Documentos!$A$2:$A$601=$A123)*(Documentos!$B$2:$B$601=J$4)*Documentos!$J$2:$J$601))=0,"OK",IF(SUMPRODUCT(MAX((Documentos!$A$2:$A$601=$A123)*(Documentos!$B$2:$B$601=J$4)*Documentos!$J$2:$J$601))&lt;TODAY(),"CAD",IF(SUMPRODUCT(MAX((Documentos!$A$2:$A$601=$A123)*(Documentos!$B$2:$B$601=J$4)*Documentos!$J$2:$J$601))-TODAY()&lt;=Configuración!$B$2,(SUMPRODUCT(MAX((Documentos!$A$2:$A$601=$A123)*(Documentos!$B$2:$B$601=J$4)*Documentos!$J$2:$J$601))-TODAY())&amp;" d","OK")))))</f>
        <v/>
      </c>
      <c r="K123" s="12" t="str">
        <f ca="1">IF(OR($A123="",K$4=""),"",IF(COUNTIFS(Documentos!$A$2:$A$601,$A123,Documentos!$B$2:$B$601,K$4)=0,"—",IF(SUMPRODUCT(MAX((Documentos!$A$2:$A$601=$A123)*(Documentos!$B$2:$B$601=K$4)*Documentos!$J$2:$J$601))=0,"OK",IF(SUMPRODUCT(MAX((Documentos!$A$2:$A$601=$A123)*(Documentos!$B$2:$B$601=K$4)*Documentos!$J$2:$J$601))&lt;TODAY(),"CAD",IF(SUMPRODUCT(MAX((Documentos!$A$2:$A$601=$A123)*(Documentos!$B$2:$B$601=K$4)*Documentos!$J$2:$J$601))-TODAY()&lt;=Configuración!$B$2,(SUMPRODUCT(MAX((Documentos!$A$2:$A$601=$A123)*(Documentos!$B$2:$B$601=K$4)*Documentos!$J$2:$J$601))-TODAY())&amp;" d","OK")))))</f>
        <v/>
      </c>
    </row>
    <row r="124" spans="1:11" x14ac:dyDescent="0.3">
      <c r="A124" s="11" t="str">
        <f>IF(Trabajadores!A121="","",Trabajadores!A121)</f>
        <v/>
      </c>
      <c r="B124" s="12" t="str">
        <f ca="1">IF(OR($A124="",B$4=""),"",IF(COUNTIFS(Documentos!$A$2:$A$601,$A124,Documentos!$B$2:$B$601,B$4)=0,"—",IF(SUMPRODUCT(MAX((Documentos!$A$2:$A$601=$A124)*(Documentos!$B$2:$B$601=B$4)*Documentos!$J$2:$J$601))=0,"OK",IF(SUMPRODUCT(MAX((Documentos!$A$2:$A$601=$A124)*(Documentos!$B$2:$B$601=B$4)*Documentos!$J$2:$J$601))&lt;TODAY(),"CAD",IF(SUMPRODUCT(MAX((Documentos!$A$2:$A$601=$A124)*(Documentos!$B$2:$B$601=B$4)*Documentos!$J$2:$J$601))-TODAY()&lt;=Configuración!$B$2,(SUMPRODUCT(MAX((Documentos!$A$2:$A$601=$A124)*(Documentos!$B$2:$B$601=B$4)*Documentos!$J$2:$J$601))-TODAY())&amp;" d","OK")))))</f>
        <v/>
      </c>
      <c r="C124" s="12" t="str">
        <f ca="1">IF(OR($A124="",C$4=""),"",IF(COUNTIFS(Documentos!$A$2:$A$601,$A124,Documentos!$B$2:$B$601,C$4)=0,"—",IF(SUMPRODUCT(MAX((Documentos!$A$2:$A$601=$A124)*(Documentos!$B$2:$B$601=C$4)*Documentos!$J$2:$J$601))=0,"OK",IF(SUMPRODUCT(MAX((Documentos!$A$2:$A$601=$A124)*(Documentos!$B$2:$B$601=C$4)*Documentos!$J$2:$J$601))&lt;TODAY(),"CAD",IF(SUMPRODUCT(MAX((Documentos!$A$2:$A$601=$A124)*(Documentos!$B$2:$B$601=C$4)*Documentos!$J$2:$J$601))-TODAY()&lt;=Configuración!$B$2,(SUMPRODUCT(MAX((Documentos!$A$2:$A$601=$A124)*(Documentos!$B$2:$B$601=C$4)*Documentos!$J$2:$J$601))-TODAY())&amp;" d","OK")))))</f>
        <v/>
      </c>
      <c r="D124" s="12" t="str">
        <f ca="1">IF(OR($A124="",D$4=""),"",IF(COUNTIFS(Documentos!$A$2:$A$601,$A124,Documentos!$B$2:$B$601,D$4)=0,"—",IF(SUMPRODUCT(MAX((Documentos!$A$2:$A$601=$A124)*(Documentos!$B$2:$B$601=D$4)*Documentos!$J$2:$J$601))=0,"OK",IF(SUMPRODUCT(MAX((Documentos!$A$2:$A$601=$A124)*(Documentos!$B$2:$B$601=D$4)*Documentos!$J$2:$J$601))&lt;TODAY(),"CAD",IF(SUMPRODUCT(MAX((Documentos!$A$2:$A$601=$A124)*(Documentos!$B$2:$B$601=D$4)*Documentos!$J$2:$J$601))-TODAY()&lt;=Configuración!$B$2,(SUMPRODUCT(MAX((Documentos!$A$2:$A$601=$A124)*(Documentos!$B$2:$B$601=D$4)*Documentos!$J$2:$J$601))-TODAY())&amp;" d","OK")))))</f>
        <v/>
      </c>
      <c r="E124" s="12" t="str">
        <f ca="1">IF(OR($A124="",E$4=""),"",IF(COUNTIFS(Documentos!$A$2:$A$601,$A124,Documentos!$B$2:$B$601,E$4)=0,"—",IF(SUMPRODUCT(MAX((Documentos!$A$2:$A$601=$A124)*(Documentos!$B$2:$B$601=E$4)*Documentos!$J$2:$J$601))=0,"OK",IF(SUMPRODUCT(MAX((Documentos!$A$2:$A$601=$A124)*(Documentos!$B$2:$B$601=E$4)*Documentos!$J$2:$J$601))&lt;TODAY(),"CAD",IF(SUMPRODUCT(MAX((Documentos!$A$2:$A$601=$A124)*(Documentos!$B$2:$B$601=E$4)*Documentos!$J$2:$J$601))-TODAY()&lt;=Configuración!$B$2,(SUMPRODUCT(MAX((Documentos!$A$2:$A$601=$A124)*(Documentos!$B$2:$B$601=E$4)*Documentos!$J$2:$J$601))-TODAY())&amp;" d","OK")))))</f>
        <v/>
      </c>
      <c r="F124" s="12" t="str">
        <f ca="1">IF(OR($A124="",F$4=""),"",IF(COUNTIFS(Documentos!$A$2:$A$601,$A124,Documentos!$B$2:$B$601,F$4)=0,"—",IF(SUMPRODUCT(MAX((Documentos!$A$2:$A$601=$A124)*(Documentos!$B$2:$B$601=F$4)*Documentos!$J$2:$J$601))=0,"OK",IF(SUMPRODUCT(MAX((Documentos!$A$2:$A$601=$A124)*(Documentos!$B$2:$B$601=F$4)*Documentos!$J$2:$J$601))&lt;TODAY(),"CAD",IF(SUMPRODUCT(MAX((Documentos!$A$2:$A$601=$A124)*(Documentos!$B$2:$B$601=F$4)*Documentos!$J$2:$J$601))-TODAY()&lt;=Configuración!$B$2,(SUMPRODUCT(MAX((Documentos!$A$2:$A$601=$A124)*(Documentos!$B$2:$B$601=F$4)*Documentos!$J$2:$J$601))-TODAY())&amp;" d","OK")))))</f>
        <v/>
      </c>
      <c r="G124" s="12" t="str">
        <f ca="1">IF(OR($A124="",G$4=""),"",IF(COUNTIFS(Documentos!$A$2:$A$601,$A124,Documentos!$B$2:$B$601,G$4)=0,"—",IF(SUMPRODUCT(MAX((Documentos!$A$2:$A$601=$A124)*(Documentos!$B$2:$B$601=G$4)*Documentos!$J$2:$J$601))=0,"OK",IF(SUMPRODUCT(MAX((Documentos!$A$2:$A$601=$A124)*(Documentos!$B$2:$B$601=G$4)*Documentos!$J$2:$J$601))&lt;TODAY(),"CAD",IF(SUMPRODUCT(MAX((Documentos!$A$2:$A$601=$A124)*(Documentos!$B$2:$B$601=G$4)*Documentos!$J$2:$J$601))-TODAY()&lt;=Configuración!$B$2,(SUMPRODUCT(MAX((Documentos!$A$2:$A$601=$A124)*(Documentos!$B$2:$B$601=G$4)*Documentos!$J$2:$J$601))-TODAY())&amp;" d","OK")))))</f>
        <v/>
      </c>
      <c r="H124" s="12" t="str">
        <f ca="1">IF(OR($A124="",H$4=""),"",IF(COUNTIFS(Documentos!$A$2:$A$601,$A124,Documentos!$B$2:$B$601,H$4)=0,"—",IF(SUMPRODUCT(MAX((Documentos!$A$2:$A$601=$A124)*(Documentos!$B$2:$B$601=H$4)*Documentos!$J$2:$J$601))=0,"OK",IF(SUMPRODUCT(MAX((Documentos!$A$2:$A$601=$A124)*(Documentos!$B$2:$B$601=H$4)*Documentos!$J$2:$J$601))&lt;TODAY(),"CAD",IF(SUMPRODUCT(MAX((Documentos!$A$2:$A$601=$A124)*(Documentos!$B$2:$B$601=H$4)*Documentos!$J$2:$J$601))-TODAY()&lt;=Configuración!$B$2,(SUMPRODUCT(MAX((Documentos!$A$2:$A$601=$A124)*(Documentos!$B$2:$B$601=H$4)*Documentos!$J$2:$J$601))-TODAY())&amp;" d","OK")))))</f>
        <v/>
      </c>
      <c r="I124" s="12" t="str">
        <f ca="1">IF(OR($A124="",I$4=""),"",IF(COUNTIFS(Documentos!$A$2:$A$601,$A124,Documentos!$B$2:$B$601,I$4)=0,"—",IF(SUMPRODUCT(MAX((Documentos!$A$2:$A$601=$A124)*(Documentos!$B$2:$B$601=I$4)*Documentos!$J$2:$J$601))=0,"OK",IF(SUMPRODUCT(MAX((Documentos!$A$2:$A$601=$A124)*(Documentos!$B$2:$B$601=I$4)*Documentos!$J$2:$J$601))&lt;TODAY(),"CAD",IF(SUMPRODUCT(MAX((Documentos!$A$2:$A$601=$A124)*(Documentos!$B$2:$B$601=I$4)*Documentos!$J$2:$J$601))-TODAY()&lt;=Configuración!$B$2,(SUMPRODUCT(MAX((Documentos!$A$2:$A$601=$A124)*(Documentos!$B$2:$B$601=I$4)*Documentos!$J$2:$J$601))-TODAY())&amp;" d","OK")))))</f>
        <v/>
      </c>
      <c r="J124" s="12" t="str">
        <f ca="1">IF(OR($A124="",J$4=""),"",IF(COUNTIFS(Documentos!$A$2:$A$601,$A124,Documentos!$B$2:$B$601,J$4)=0,"—",IF(SUMPRODUCT(MAX((Documentos!$A$2:$A$601=$A124)*(Documentos!$B$2:$B$601=J$4)*Documentos!$J$2:$J$601))=0,"OK",IF(SUMPRODUCT(MAX((Documentos!$A$2:$A$601=$A124)*(Documentos!$B$2:$B$601=J$4)*Documentos!$J$2:$J$601))&lt;TODAY(),"CAD",IF(SUMPRODUCT(MAX((Documentos!$A$2:$A$601=$A124)*(Documentos!$B$2:$B$601=J$4)*Documentos!$J$2:$J$601))-TODAY()&lt;=Configuración!$B$2,(SUMPRODUCT(MAX((Documentos!$A$2:$A$601=$A124)*(Documentos!$B$2:$B$601=J$4)*Documentos!$J$2:$J$601))-TODAY())&amp;" d","OK")))))</f>
        <v/>
      </c>
      <c r="K124" s="12" t="str">
        <f ca="1">IF(OR($A124="",K$4=""),"",IF(COUNTIFS(Documentos!$A$2:$A$601,$A124,Documentos!$B$2:$B$601,K$4)=0,"—",IF(SUMPRODUCT(MAX((Documentos!$A$2:$A$601=$A124)*(Documentos!$B$2:$B$601=K$4)*Documentos!$J$2:$J$601))=0,"OK",IF(SUMPRODUCT(MAX((Documentos!$A$2:$A$601=$A124)*(Documentos!$B$2:$B$601=K$4)*Documentos!$J$2:$J$601))&lt;TODAY(),"CAD",IF(SUMPRODUCT(MAX((Documentos!$A$2:$A$601=$A124)*(Documentos!$B$2:$B$601=K$4)*Documentos!$J$2:$J$601))-TODAY()&lt;=Configuración!$B$2,(SUMPRODUCT(MAX((Documentos!$A$2:$A$601=$A124)*(Documentos!$B$2:$B$601=K$4)*Documentos!$J$2:$J$601))-TODAY())&amp;" d","OK")))))</f>
        <v/>
      </c>
    </row>
    <row r="126" spans="1:11" x14ac:dyDescent="0.3">
      <c r="A126" s="13" t="s">
        <v>41</v>
      </c>
    </row>
  </sheetData>
  <conditionalFormatting sqref="B5:K124">
    <cfRule type="cellIs" dxfId="16" priority="1" operator="equal">
      <formula>"OK"</formula>
    </cfRule>
    <cfRule type="cellIs" dxfId="15" priority="2" operator="equal">
      <formula>"CAD"</formula>
    </cfRule>
    <cfRule type="cellIs" dxfId="13" priority="4" operator="equal">
      <formula>"—"</formula>
    </cfRule>
  </conditionalFormatting>
  <pageMargins left="0.7" right="0.7" top="0.75" bottom="0.75" header="0.3" footer="0.3"/>
  <pageSetup paperSize="9"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00000000-000E-0000-0200-000003000000}">
            <xm:f>NOT(ISERROR(SEARCH(" d",B5)))</xm:f>
            <x14:dxf>
              <font>
                <b/>
                <color rgb="FF9C5700"/>
              </font>
              <fill>
                <patternFill patternType="solid">
                  <bgColor rgb="FFFFEB9C"/>
                </patternFill>
              </fill>
            </x14:dxf>
          </x14:cfRule>
          <xm:sqref>B5:K124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32" customWidth="1"/>
    <col min="2" max="11" width="15" customWidth="1"/>
  </cols>
  <sheetData>
    <row r="1" spans="1:11" ht="18" x14ac:dyDescent="0.35">
      <c r="A1" s="14" t="s">
        <v>42</v>
      </c>
    </row>
    <row r="3" spans="1:11" ht="48" customHeight="1" x14ac:dyDescent="0.3">
      <c r="A3" s="1" t="s">
        <v>43</v>
      </c>
      <c r="B3" s="2" t="str">
        <f>Semáforo!B$4</f>
        <v>Apto médico</v>
      </c>
      <c r="C3" s="2" t="str">
        <f>Semáforo!C$4</f>
        <v>Formación PRL del puesto (art. 19)</v>
      </c>
      <c r="D3" s="2" t="str">
        <f>Semáforo!D$4</f>
        <v>Información de riesgos (art. 18)</v>
      </c>
      <c r="E3" s="2" t="str">
        <f>Semáforo!E$4</f>
        <v>Entrega de EPIs (recibí)</v>
      </c>
      <c r="F3" s="2" t="str">
        <f>Semáforo!F$4</f>
        <v>DNI / NIE</v>
      </c>
      <c r="G3" s="2" t="str">
        <f>Semáforo!G$4</f>
        <v>TPC (construcción)</v>
      </c>
      <c r="H3" s="2" t="str">
        <f>Semáforo!H$4</f>
        <v>Trabajos en altura</v>
      </c>
      <c r="I3" s="2" t="str">
        <f>Semáforo!I$4</f>
        <v>PEMP / carretillas</v>
      </c>
      <c r="J3" s="2" t="str">
        <f>Semáforo!J$4</f>
        <v>CAP conductores</v>
      </c>
      <c r="K3" s="2" t="str">
        <f>Semáforo!K$4</f>
        <v>Permiso de conducir</v>
      </c>
    </row>
    <row r="4" spans="1:11" x14ac:dyDescent="0.3">
      <c r="A4" s="4" t="s">
        <v>44</v>
      </c>
      <c r="B4" s="12" t="s">
        <v>45</v>
      </c>
      <c r="C4" s="12" t="s">
        <v>45</v>
      </c>
      <c r="D4" s="12" t="s">
        <v>45</v>
      </c>
      <c r="E4" s="12" t="s">
        <v>45</v>
      </c>
      <c r="F4" s="12" t="s">
        <v>45</v>
      </c>
      <c r="G4" s="12"/>
      <c r="H4" s="12"/>
      <c r="I4" s="12"/>
      <c r="J4" s="12"/>
      <c r="K4" s="12"/>
    </row>
    <row r="5" spans="1:11" x14ac:dyDescent="0.3">
      <c r="A5" s="4" t="s">
        <v>46</v>
      </c>
      <c r="B5" s="12" t="s">
        <v>45</v>
      </c>
      <c r="C5" s="12" t="s">
        <v>45</v>
      </c>
      <c r="D5" s="12"/>
      <c r="E5" s="12" t="s">
        <v>45</v>
      </c>
      <c r="F5" s="12" t="s">
        <v>45</v>
      </c>
      <c r="G5" s="12" t="s">
        <v>45</v>
      </c>
      <c r="H5" s="12" t="s">
        <v>45</v>
      </c>
      <c r="I5" s="12"/>
      <c r="J5" s="12"/>
      <c r="K5" s="12"/>
    </row>
    <row r="6" spans="1:11" x14ac:dyDescent="0.3">
      <c r="A6" s="4" t="s">
        <v>47</v>
      </c>
      <c r="B6" s="12" t="s">
        <v>45</v>
      </c>
      <c r="C6" s="12" t="s">
        <v>45</v>
      </c>
      <c r="D6" s="12"/>
      <c r="E6" s="12"/>
      <c r="F6" s="12" t="s">
        <v>45</v>
      </c>
      <c r="G6" s="12"/>
      <c r="H6" s="12"/>
      <c r="I6" s="12"/>
      <c r="J6" s="12" t="s">
        <v>45</v>
      </c>
      <c r="K6" s="12" t="s">
        <v>45</v>
      </c>
    </row>
    <row r="7" spans="1:11" x14ac:dyDescent="0.3">
      <c r="A7" s="4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3">
      <c r="A8" s="4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3">
      <c r="A9" s="4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3">
      <c r="A10" s="4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A11" s="4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x14ac:dyDescent="0.3">
      <c r="A12" s="4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3">
      <c r="A13" s="4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3">
      <c r="A14" s="4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x14ac:dyDescent="0.3">
      <c r="A15" s="4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x14ac:dyDescent="0.3">
      <c r="A16" s="4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x14ac:dyDescent="0.3">
      <c r="A17" s="4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3">
      <c r="A18" s="4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3">
      <c r="A19" s="4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3">
      <c r="A20" s="4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3">
      <c r="A21" s="4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3">
      <c r="A22" s="4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3">
      <c r="A23" s="4"/>
      <c r="B23" s="12"/>
      <c r="C23" s="12"/>
      <c r="D23" s="12"/>
      <c r="E23" s="12"/>
      <c r="F23" s="12"/>
      <c r="G23" s="12"/>
      <c r="H23" s="12"/>
      <c r="I23" s="12"/>
      <c r="J23" s="12"/>
      <c r="K23" s="12"/>
    </row>
  </sheetData>
  <conditionalFormatting sqref="B4:K23">
    <cfRule type="cellIs" dxfId="12" priority="1" operator="equal">
      <formula>"X"</formula>
    </cfRule>
  </conditionalFormatting>
  <dataValidations count="1">
    <dataValidation type="list" allowBlank="1" sqref="B4:K23" xr:uid="{00000000-0002-0000-0300-000000000000}">
      <formula1>"X"</formula1>
    </dataValidation>
  </dataValidation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25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32" customWidth="1"/>
    <col min="2" max="2" width="16" customWidth="1"/>
    <col min="3" max="12" width="15" customWidth="1"/>
  </cols>
  <sheetData>
    <row r="1" spans="1:12" ht="17.399999999999999" x14ac:dyDescent="0.35">
      <c r="A1" s="15" t="s">
        <v>48</v>
      </c>
      <c r="B1" s="25" t="s">
        <v>44</v>
      </c>
      <c r="C1" s="25"/>
      <c r="D1" s="25"/>
      <c r="E1" s="25"/>
      <c r="F1" s="13" t="s">
        <v>49</v>
      </c>
    </row>
    <row r="3" spans="1:12" ht="48" customHeight="1" x14ac:dyDescent="0.3">
      <c r="A3" s="1" t="s">
        <v>0</v>
      </c>
      <c r="B3" s="2" t="s">
        <v>50</v>
      </c>
      <c r="C3" s="2" t="str">
        <f>Semáforo!B$4</f>
        <v>Apto médico</v>
      </c>
      <c r="D3" s="2" t="str">
        <f>Semáforo!C$4</f>
        <v>Formación PRL del puesto (art. 19)</v>
      </c>
      <c r="E3" s="2" t="str">
        <f>Semáforo!D$4</f>
        <v>Información de riesgos (art. 18)</v>
      </c>
      <c r="F3" s="2" t="str">
        <f>Semáforo!E$4</f>
        <v>Entrega de EPIs (recibí)</v>
      </c>
      <c r="G3" s="2" t="str">
        <f>Semáforo!F$4</f>
        <v>DNI / NIE</v>
      </c>
      <c r="H3" s="2" t="str">
        <f>Semáforo!G$4</f>
        <v>TPC (construcción)</v>
      </c>
      <c r="I3" s="2" t="str">
        <f>Semáforo!H$4</f>
        <v>Trabajos en altura</v>
      </c>
      <c r="J3" s="2" t="str">
        <f>Semáforo!I$4</f>
        <v>PEMP / carretillas</v>
      </c>
      <c r="K3" s="2" t="str">
        <f>Semáforo!J$4</f>
        <v>CAP conductores</v>
      </c>
      <c r="L3" s="2" t="str">
        <f>Semáforo!K$4</f>
        <v>Permiso de conducir</v>
      </c>
    </row>
    <row r="4" spans="1:12" x14ac:dyDescent="0.3">
      <c r="A4" s="11" t="str">
        <f>Semáforo!A5</f>
        <v>Juan García López</v>
      </c>
      <c r="B4" s="12" t="str">
        <f t="shared" ref="B4:B35" ca="1" si="0">IF(OR($A4="",$B$1=""),"",IF(COUNTIF(C4:L4,"CAD")+COUNTIF(C4:L4,"—")=0,"SÍ","NO"))</f>
        <v>SÍ</v>
      </c>
      <c r="C4" s="12" t="str">
        <f ca="1">IF(OR($A4="",$B$1=""),"",IFERROR(IF(INDEX(Clientes!$B$4:$K$23,MATCH($B$1,Clientes!$A$4:$A$23,0),1)="","·",Semáforo!B5),""))</f>
        <v>OK</v>
      </c>
      <c r="D4" s="12" t="str">
        <f ca="1">IF(OR($A4="",$B$1=""),"",IFERROR(IF(INDEX(Clientes!$B$4:$K$23,MATCH($B$1,Clientes!$A$4:$A$23,0),2)="","·",Semáforo!C5),""))</f>
        <v>OK</v>
      </c>
      <c r="E4" s="12" t="str">
        <f ca="1">IF(OR($A4="",$B$1=""),"",IFERROR(IF(INDEX(Clientes!$B$4:$K$23,MATCH($B$1,Clientes!$A$4:$A$23,0),3)="","·",Semáforo!D5),""))</f>
        <v>OK</v>
      </c>
      <c r="F4" s="12" t="str">
        <f ca="1">IF(OR($A4="",$B$1=""),"",IFERROR(IF(INDEX(Clientes!$B$4:$K$23,MATCH($B$1,Clientes!$A$4:$A$23,0),4)="","·",Semáforo!E5),""))</f>
        <v>OK</v>
      </c>
      <c r="G4" s="12" t="str">
        <f ca="1">IF(OR($A4="",$B$1=""),"",IFERROR(IF(INDEX(Clientes!$B$4:$K$23,MATCH($B$1,Clientes!$A$4:$A$23,0),5)="","·",Semáforo!F5),""))</f>
        <v>OK</v>
      </c>
      <c r="H4" s="12" t="str">
        <f>IF(OR($A4="",$B$1=""),"",IFERROR(IF(INDEX(Clientes!$B$4:$K$23,MATCH($B$1,Clientes!$A$4:$A$23,0),6)="","·",Semáforo!G5),""))</f>
        <v>·</v>
      </c>
      <c r="I4" s="12" t="str">
        <f>IF(OR($A4="",$B$1=""),"",IFERROR(IF(INDEX(Clientes!$B$4:$K$23,MATCH($B$1,Clientes!$A$4:$A$23,0),7)="","·",Semáforo!H5),""))</f>
        <v>·</v>
      </c>
      <c r="J4" s="12" t="str">
        <f>IF(OR($A4="",$B$1=""),"",IFERROR(IF(INDEX(Clientes!$B$4:$K$23,MATCH($B$1,Clientes!$A$4:$A$23,0),8)="","·",Semáforo!I5),""))</f>
        <v>·</v>
      </c>
      <c r="K4" s="12" t="str">
        <f>IF(OR($A4="",$B$1=""),"",IFERROR(IF(INDEX(Clientes!$B$4:$K$23,MATCH($B$1,Clientes!$A$4:$A$23,0),9)="","·",Semáforo!J5),""))</f>
        <v>·</v>
      </c>
      <c r="L4" s="12" t="str">
        <f>IF(OR($A4="",$B$1=""),"",IFERROR(IF(INDEX(Clientes!$B$4:$K$23,MATCH($B$1,Clientes!$A$4:$A$23,0),10)="","·",Semáforo!K5),""))</f>
        <v>·</v>
      </c>
    </row>
    <row r="5" spans="1:12" x14ac:dyDescent="0.3">
      <c r="A5" s="11" t="str">
        <f>Semáforo!A6</f>
        <v>María López Ruiz</v>
      </c>
      <c r="B5" s="12" t="str">
        <f t="shared" ca="1" si="0"/>
        <v>NO</v>
      </c>
      <c r="C5" s="12" t="str">
        <f ca="1">IF(OR($A5="",$B$1=""),"",IFERROR(IF(INDEX(Clientes!$B$4:$K$23,MATCH($B$1,Clientes!$A$4:$A$23,0),1)="","·",Semáforo!B6),""))</f>
        <v>CAD</v>
      </c>
      <c r="D5" s="12" t="str">
        <f ca="1">IF(OR($A5="",$B$1=""),"",IFERROR(IF(INDEX(Clientes!$B$4:$K$23,MATCH($B$1,Clientes!$A$4:$A$23,0),2)="","·",Semáforo!C6),""))</f>
        <v>OK</v>
      </c>
      <c r="E5" s="12" t="str">
        <f ca="1">IF(OR($A5="",$B$1=""),"",IFERROR(IF(INDEX(Clientes!$B$4:$K$23,MATCH($B$1,Clientes!$A$4:$A$23,0),3)="","·",Semáforo!D6),""))</f>
        <v>OK</v>
      </c>
      <c r="F5" s="12" t="str">
        <f ca="1">IF(OR($A5="",$B$1=""),"",IFERROR(IF(INDEX(Clientes!$B$4:$K$23,MATCH($B$1,Clientes!$A$4:$A$23,0),4)="","·",Semáforo!E6),""))</f>
        <v>—</v>
      </c>
      <c r="G5" s="12" t="str">
        <f ca="1">IF(OR($A5="",$B$1=""),"",IFERROR(IF(INDEX(Clientes!$B$4:$K$23,MATCH($B$1,Clientes!$A$4:$A$23,0),5)="","·",Semáforo!F6),""))</f>
        <v>—</v>
      </c>
      <c r="H5" s="12" t="str">
        <f>IF(OR($A5="",$B$1=""),"",IFERROR(IF(INDEX(Clientes!$B$4:$K$23,MATCH($B$1,Clientes!$A$4:$A$23,0),6)="","·",Semáforo!G6),""))</f>
        <v>·</v>
      </c>
      <c r="I5" s="12" t="str">
        <f>IF(OR($A5="",$B$1=""),"",IFERROR(IF(INDEX(Clientes!$B$4:$K$23,MATCH($B$1,Clientes!$A$4:$A$23,0),7)="","·",Semáforo!H6),""))</f>
        <v>·</v>
      </c>
      <c r="J5" s="12" t="str">
        <f>IF(OR($A5="",$B$1=""),"",IFERROR(IF(INDEX(Clientes!$B$4:$K$23,MATCH($B$1,Clientes!$A$4:$A$23,0),8)="","·",Semáforo!I6),""))</f>
        <v>·</v>
      </c>
      <c r="K5" s="12" t="str">
        <f>IF(OR($A5="",$B$1=""),"",IFERROR(IF(INDEX(Clientes!$B$4:$K$23,MATCH($B$1,Clientes!$A$4:$A$23,0),9)="","·",Semáforo!J6),""))</f>
        <v>·</v>
      </c>
      <c r="L5" s="12" t="str">
        <f>IF(OR($A5="",$B$1=""),"",IFERROR(IF(INDEX(Clientes!$B$4:$K$23,MATCH($B$1,Clientes!$A$4:$A$23,0),10)="","·",Semáforo!K6),""))</f>
        <v>·</v>
      </c>
    </row>
    <row r="6" spans="1:12" x14ac:dyDescent="0.3">
      <c r="A6" s="11" t="str">
        <f>Semáforo!A7</f>
        <v>Carlos Ruiz Martín</v>
      </c>
      <c r="B6" s="12" t="str">
        <f t="shared" ca="1" si="0"/>
        <v>NO</v>
      </c>
      <c r="C6" s="12" t="str">
        <f ca="1">IF(OR($A6="",$B$1=""),"",IFERROR(IF(INDEX(Clientes!$B$4:$K$23,MATCH($B$1,Clientes!$A$4:$A$23,0),1)="","·",Semáforo!B7),""))</f>
        <v>45 d</v>
      </c>
      <c r="D6" s="12" t="str">
        <f ca="1">IF(OR($A6="",$B$1=""),"",IFERROR(IF(INDEX(Clientes!$B$4:$K$23,MATCH($B$1,Clientes!$A$4:$A$23,0),2)="","·",Semáforo!C7),""))</f>
        <v>—</v>
      </c>
      <c r="E6" s="12" t="str">
        <f ca="1">IF(OR($A6="",$B$1=""),"",IFERROR(IF(INDEX(Clientes!$B$4:$K$23,MATCH($B$1,Clientes!$A$4:$A$23,0),3)="","·",Semáforo!D7),""))</f>
        <v>—</v>
      </c>
      <c r="F6" s="12" t="str">
        <f ca="1">IF(OR($A6="",$B$1=""),"",IFERROR(IF(INDEX(Clientes!$B$4:$K$23,MATCH($B$1,Clientes!$A$4:$A$23,0),4)="","·",Semáforo!E7),""))</f>
        <v>OK</v>
      </c>
      <c r="G6" s="12" t="str">
        <f ca="1">IF(OR($A6="",$B$1=""),"",IFERROR(IF(INDEX(Clientes!$B$4:$K$23,MATCH($B$1,Clientes!$A$4:$A$23,0),5)="","·",Semáforo!F7),""))</f>
        <v>—</v>
      </c>
      <c r="H6" s="12" t="str">
        <f>IF(OR($A6="",$B$1=""),"",IFERROR(IF(INDEX(Clientes!$B$4:$K$23,MATCH($B$1,Clientes!$A$4:$A$23,0),6)="","·",Semáforo!G7),""))</f>
        <v>·</v>
      </c>
      <c r="I6" s="12" t="str">
        <f>IF(OR($A6="",$B$1=""),"",IFERROR(IF(INDEX(Clientes!$B$4:$K$23,MATCH($B$1,Clientes!$A$4:$A$23,0),7)="","·",Semáforo!H7),""))</f>
        <v>·</v>
      </c>
      <c r="J6" s="12" t="str">
        <f>IF(OR($A6="",$B$1=""),"",IFERROR(IF(INDEX(Clientes!$B$4:$K$23,MATCH($B$1,Clientes!$A$4:$A$23,0),8)="","·",Semáforo!I7),""))</f>
        <v>·</v>
      </c>
      <c r="K6" s="12" t="str">
        <f>IF(OR($A6="",$B$1=""),"",IFERROR(IF(INDEX(Clientes!$B$4:$K$23,MATCH($B$1,Clientes!$A$4:$A$23,0),9)="","·",Semáforo!J7),""))</f>
        <v>·</v>
      </c>
      <c r="L6" s="12" t="str">
        <f>IF(OR($A6="",$B$1=""),"",IFERROR(IF(INDEX(Clientes!$B$4:$K$23,MATCH($B$1,Clientes!$A$4:$A$23,0),10)="","·",Semáforo!K7),""))</f>
        <v>·</v>
      </c>
    </row>
    <row r="7" spans="1:12" x14ac:dyDescent="0.3">
      <c r="A7" s="11" t="str">
        <f>Semáforo!A8</f>
        <v>Ana Martín Gil</v>
      </c>
      <c r="B7" s="12" t="str">
        <f t="shared" ca="1" si="0"/>
        <v>SÍ</v>
      </c>
      <c r="C7" s="12" t="str">
        <f ca="1">IF(OR($A7="",$B$1=""),"",IFERROR(IF(INDEX(Clientes!$B$4:$K$23,MATCH($B$1,Clientes!$A$4:$A$23,0),1)="","·",Semáforo!B8),""))</f>
        <v>OK</v>
      </c>
      <c r="D7" s="12" t="str">
        <f ca="1">IF(OR($A7="",$B$1=""),"",IFERROR(IF(INDEX(Clientes!$B$4:$K$23,MATCH($B$1,Clientes!$A$4:$A$23,0),2)="","·",Semáforo!C8),""))</f>
        <v>OK</v>
      </c>
      <c r="E7" s="12" t="str">
        <f ca="1">IF(OR($A7="",$B$1=""),"",IFERROR(IF(INDEX(Clientes!$B$4:$K$23,MATCH($B$1,Clientes!$A$4:$A$23,0),3)="","·",Semáforo!D8),""))</f>
        <v>OK</v>
      </c>
      <c r="F7" s="12" t="str">
        <f ca="1">IF(OR($A7="",$B$1=""),"",IFERROR(IF(INDEX(Clientes!$B$4:$K$23,MATCH($B$1,Clientes!$A$4:$A$23,0),4)="","·",Semáforo!E8),""))</f>
        <v>OK</v>
      </c>
      <c r="G7" s="12" t="str">
        <f ca="1">IF(OR($A7="",$B$1=""),"",IFERROR(IF(INDEX(Clientes!$B$4:$K$23,MATCH($B$1,Clientes!$A$4:$A$23,0),5)="","·",Semáforo!F8),""))</f>
        <v>OK</v>
      </c>
      <c r="H7" s="12" t="str">
        <f>IF(OR($A7="",$B$1=""),"",IFERROR(IF(INDEX(Clientes!$B$4:$K$23,MATCH($B$1,Clientes!$A$4:$A$23,0),6)="","·",Semáforo!G8),""))</f>
        <v>·</v>
      </c>
      <c r="I7" s="12" t="str">
        <f>IF(OR($A7="",$B$1=""),"",IFERROR(IF(INDEX(Clientes!$B$4:$K$23,MATCH($B$1,Clientes!$A$4:$A$23,0),7)="","·",Semáforo!H8),""))</f>
        <v>·</v>
      </c>
      <c r="J7" s="12" t="str">
        <f>IF(OR($A7="",$B$1=""),"",IFERROR(IF(INDEX(Clientes!$B$4:$K$23,MATCH($B$1,Clientes!$A$4:$A$23,0),8)="","·",Semáforo!I8),""))</f>
        <v>·</v>
      </c>
      <c r="K7" s="12" t="str">
        <f>IF(OR($A7="",$B$1=""),"",IFERROR(IF(INDEX(Clientes!$B$4:$K$23,MATCH($B$1,Clientes!$A$4:$A$23,0),9)="","·",Semáforo!J8),""))</f>
        <v>·</v>
      </c>
      <c r="L7" s="12" t="str">
        <f>IF(OR($A7="",$B$1=""),"",IFERROR(IF(INDEX(Clientes!$B$4:$K$23,MATCH($B$1,Clientes!$A$4:$A$23,0),10)="","·",Semáforo!K8),""))</f>
        <v>·</v>
      </c>
    </row>
    <row r="8" spans="1:12" x14ac:dyDescent="0.3">
      <c r="A8" s="11" t="str">
        <f>Semáforo!A9</f>
        <v>Pablo Sanz Vera</v>
      </c>
      <c r="B8" s="12" t="str">
        <f t="shared" ca="1" si="0"/>
        <v>SÍ</v>
      </c>
      <c r="C8" s="12" t="str">
        <f ca="1">IF(OR($A8="",$B$1=""),"",IFERROR(IF(INDEX(Clientes!$B$4:$K$23,MATCH($B$1,Clientes!$A$4:$A$23,0),1)="","·",Semáforo!B9),""))</f>
        <v>OK</v>
      </c>
      <c r="D8" s="12" t="str">
        <f ca="1">IF(OR($A8="",$B$1=""),"",IFERROR(IF(INDEX(Clientes!$B$4:$K$23,MATCH($B$1,Clientes!$A$4:$A$23,0),2)="","·",Semáforo!C9),""))</f>
        <v>OK</v>
      </c>
      <c r="E8" s="12" t="str">
        <f ca="1">IF(OR($A8="",$B$1=""),"",IFERROR(IF(INDEX(Clientes!$B$4:$K$23,MATCH($B$1,Clientes!$A$4:$A$23,0),3)="","·",Semáforo!D9),""))</f>
        <v>OK</v>
      </c>
      <c r="F8" s="12" t="str">
        <f ca="1">IF(OR($A8="",$B$1=""),"",IFERROR(IF(INDEX(Clientes!$B$4:$K$23,MATCH($B$1,Clientes!$A$4:$A$23,0),4)="","·",Semáforo!E9),""))</f>
        <v>OK</v>
      </c>
      <c r="G8" s="12" t="str">
        <f ca="1">IF(OR($A8="",$B$1=""),"",IFERROR(IF(INDEX(Clientes!$B$4:$K$23,MATCH($B$1,Clientes!$A$4:$A$23,0),5)="","·",Semáforo!F9),""))</f>
        <v>OK</v>
      </c>
      <c r="H8" s="12" t="str">
        <f>IF(OR($A8="",$B$1=""),"",IFERROR(IF(INDEX(Clientes!$B$4:$K$23,MATCH($B$1,Clientes!$A$4:$A$23,0),6)="","·",Semáforo!G9),""))</f>
        <v>·</v>
      </c>
      <c r="I8" s="12" t="str">
        <f>IF(OR($A8="",$B$1=""),"",IFERROR(IF(INDEX(Clientes!$B$4:$K$23,MATCH($B$1,Clientes!$A$4:$A$23,0),7)="","·",Semáforo!H9),""))</f>
        <v>·</v>
      </c>
      <c r="J8" s="12" t="str">
        <f>IF(OR($A8="",$B$1=""),"",IFERROR(IF(INDEX(Clientes!$B$4:$K$23,MATCH($B$1,Clientes!$A$4:$A$23,0),8)="","·",Semáforo!I9),""))</f>
        <v>·</v>
      </c>
      <c r="K8" s="12" t="str">
        <f>IF(OR($A8="",$B$1=""),"",IFERROR(IF(INDEX(Clientes!$B$4:$K$23,MATCH($B$1,Clientes!$A$4:$A$23,0),9)="","·",Semáforo!J9),""))</f>
        <v>·</v>
      </c>
      <c r="L8" s="12" t="str">
        <f>IF(OR($A8="",$B$1=""),"",IFERROR(IF(INDEX(Clientes!$B$4:$K$23,MATCH($B$1,Clientes!$A$4:$A$23,0),10)="","·",Semáforo!K9),""))</f>
        <v>·</v>
      </c>
    </row>
    <row r="9" spans="1:12" x14ac:dyDescent="0.3">
      <c r="A9" s="11" t="str">
        <f>Semáforo!A10</f>
        <v/>
      </c>
      <c r="B9" s="12" t="str">
        <f t="shared" si="0"/>
        <v/>
      </c>
      <c r="C9" s="12" t="str">
        <f>IF(OR($A9="",$B$1=""),"",IFERROR(IF(INDEX(Clientes!$B$4:$K$23,MATCH($B$1,Clientes!$A$4:$A$23,0),1)="","·",Semáforo!B10),""))</f>
        <v/>
      </c>
      <c r="D9" s="12" t="str">
        <f>IF(OR($A9="",$B$1=""),"",IFERROR(IF(INDEX(Clientes!$B$4:$K$23,MATCH($B$1,Clientes!$A$4:$A$23,0),2)="","·",Semáforo!C10),""))</f>
        <v/>
      </c>
      <c r="E9" s="12" t="str">
        <f>IF(OR($A9="",$B$1=""),"",IFERROR(IF(INDEX(Clientes!$B$4:$K$23,MATCH($B$1,Clientes!$A$4:$A$23,0),3)="","·",Semáforo!D10),""))</f>
        <v/>
      </c>
      <c r="F9" s="12" t="str">
        <f>IF(OR($A9="",$B$1=""),"",IFERROR(IF(INDEX(Clientes!$B$4:$K$23,MATCH($B$1,Clientes!$A$4:$A$23,0),4)="","·",Semáforo!E10),""))</f>
        <v/>
      </c>
      <c r="G9" s="12" t="str">
        <f>IF(OR($A9="",$B$1=""),"",IFERROR(IF(INDEX(Clientes!$B$4:$K$23,MATCH($B$1,Clientes!$A$4:$A$23,0),5)="","·",Semáforo!F10),""))</f>
        <v/>
      </c>
      <c r="H9" s="12" t="str">
        <f>IF(OR($A9="",$B$1=""),"",IFERROR(IF(INDEX(Clientes!$B$4:$K$23,MATCH($B$1,Clientes!$A$4:$A$23,0),6)="","·",Semáforo!G10),""))</f>
        <v/>
      </c>
      <c r="I9" s="12" t="str">
        <f>IF(OR($A9="",$B$1=""),"",IFERROR(IF(INDEX(Clientes!$B$4:$K$23,MATCH($B$1,Clientes!$A$4:$A$23,0),7)="","·",Semáforo!H10),""))</f>
        <v/>
      </c>
      <c r="J9" s="12" t="str">
        <f>IF(OR($A9="",$B$1=""),"",IFERROR(IF(INDEX(Clientes!$B$4:$K$23,MATCH($B$1,Clientes!$A$4:$A$23,0),8)="","·",Semáforo!I10),""))</f>
        <v/>
      </c>
      <c r="K9" s="12" t="str">
        <f>IF(OR($A9="",$B$1=""),"",IFERROR(IF(INDEX(Clientes!$B$4:$K$23,MATCH($B$1,Clientes!$A$4:$A$23,0),9)="","·",Semáforo!J10),""))</f>
        <v/>
      </c>
      <c r="L9" s="12" t="str">
        <f>IF(OR($A9="",$B$1=""),"",IFERROR(IF(INDEX(Clientes!$B$4:$K$23,MATCH($B$1,Clientes!$A$4:$A$23,0),10)="","·",Semáforo!K10),""))</f>
        <v/>
      </c>
    </row>
    <row r="10" spans="1:12" x14ac:dyDescent="0.3">
      <c r="A10" s="11" t="str">
        <f>Semáforo!A11</f>
        <v/>
      </c>
      <c r="B10" s="12" t="str">
        <f t="shared" si="0"/>
        <v/>
      </c>
      <c r="C10" s="12" t="str">
        <f>IF(OR($A10="",$B$1=""),"",IFERROR(IF(INDEX(Clientes!$B$4:$K$23,MATCH($B$1,Clientes!$A$4:$A$23,0),1)="","·",Semáforo!B11),""))</f>
        <v/>
      </c>
      <c r="D10" s="12" t="str">
        <f>IF(OR($A10="",$B$1=""),"",IFERROR(IF(INDEX(Clientes!$B$4:$K$23,MATCH($B$1,Clientes!$A$4:$A$23,0),2)="","·",Semáforo!C11),""))</f>
        <v/>
      </c>
      <c r="E10" s="12" t="str">
        <f>IF(OR($A10="",$B$1=""),"",IFERROR(IF(INDEX(Clientes!$B$4:$K$23,MATCH($B$1,Clientes!$A$4:$A$23,0),3)="","·",Semáforo!D11),""))</f>
        <v/>
      </c>
      <c r="F10" s="12" t="str">
        <f>IF(OR($A10="",$B$1=""),"",IFERROR(IF(INDEX(Clientes!$B$4:$K$23,MATCH($B$1,Clientes!$A$4:$A$23,0),4)="","·",Semáforo!E11),""))</f>
        <v/>
      </c>
      <c r="G10" s="12" t="str">
        <f>IF(OR($A10="",$B$1=""),"",IFERROR(IF(INDEX(Clientes!$B$4:$K$23,MATCH($B$1,Clientes!$A$4:$A$23,0),5)="","·",Semáforo!F11),""))</f>
        <v/>
      </c>
      <c r="H10" s="12" t="str">
        <f>IF(OR($A10="",$B$1=""),"",IFERROR(IF(INDEX(Clientes!$B$4:$K$23,MATCH($B$1,Clientes!$A$4:$A$23,0),6)="","·",Semáforo!G11),""))</f>
        <v/>
      </c>
      <c r="I10" s="12" t="str">
        <f>IF(OR($A10="",$B$1=""),"",IFERROR(IF(INDEX(Clientes!$B$4:$K$23,MATCH($B$1,Clientes!$A$4:$A$23,0),7)="","·",Semáforo!H11),""))</f>
        <v/>
      </c>
      <c r="J10" s="12" t="str">
        <f>IF(OR($A10="",$B$1=""),"",IFERROR(IF(INDEX(Clientes!$B$4:$K$23,MATCH($B$1,Clientes!$A$4:$A$23,0),8)="","·",Semáforo!I11),""))</f>
        <v/>
      </c>
      <c r="K10" s="12" t="str">
        <f>IF(OR($A10="",$B$1=""),"",IFERROR(IF(INDEX(Clientes!$B$4:$K$23,MATCH($B$1,Clientes!$A$4:$A$23,0),9)="","·",Semáforo!J11),""))</f>
        <v/>
      </c>
      <c r="L10" s="12" t="str">
        <f>IF(OR($A10="",$B$1=""),"",IFERROR(IF(INDEX(Clientes!$B$4:$K$23,MATCH($B$1,Clientes!$A$4:$A$23,0),10)="","·",Semáforo!K11),""))</f>
        <v/>
      </c>
    </row>
    <row r="11" spans="1:12" x14ac:dyDescent="0.3">
      <c r="A11" s="11" t="str">
        <f>Semáforo!A12</f>
        <v/>
      </c>
      <c r="B11" s="12" t="str">
        <f t="shared" si="0"/>
        <v/>
      </c>
      <c r="C11" s="12" t="str">
        <f>IF(OR($A11="",$B$1=""),"",IFERROR(IF(INDEX(Clientes!$B$4:$K$23,MATCH($B$1,Clientes!$A$4:$A$23,0),1)="","·",Semáforo!B12),""))</f>
        <v/>
      </c>
      <c r="D11" s="12" t="str">
        <f>IF(OR($A11="",$B$1=""),"",IFERROR(IF(INDEX(Clientes!$B$4:$K$23,MATCH($B$1,Clientes!$A$4:$A$23,0),2)="","·",Semáforo!C12),""))</f>
        <v/>
      </c>
      <c r="E11" s="12" t="str">
        <f>IF(OR($A11="",$B$1=""),"",IFERROR(IF(INDEX(Clientes!$B$4:$K$23,MATCH($B$1,Clientes!$A$4:$A$23,0),3)="","·",Semáforo!D12),""))</f>
        <v/>
      </c>
      <c r="F11" s="12" t="str">
        <f>IF(OR($A11="",$B$1=""),"",IFERROR(IF(INDEX(Clientes!$B$4:$K$23,MATCH($B$1,Clientes!$A$4:$A$23,0),4)="","·",Semáforo!E12),""))</f>
        <v/>
      </c>
      <c r="G11" s="12" t="str">
        <f>IF(OR($A11="",$B$1=""),"",IFERROR(IF(INDEX(Clientes!$B$4:$K$23,MATCH($B$1,Clientes!$A$4:$A$23,0),5)="","·",Semáforo!F12),""))</f>
        <v/>
      </c>
      <c r="H11" s="12" t="str">
        <f>IF(OR($A11="",$B$1=""),"",IFERROR(IF(INDEX(Clientes!$B$4:$K$23,MATCH($B$1,Clientes!$A$4:$A$23,0),6)="","·",Semáforo!G12),""))</f>
        <v/>
      </c>
      <c r="I11" s="12" t="str">
        <f>IF(OR($A11="",$B$1=""),"",IFERROR(IF(INDEX(Clientes!$B$4:$K$23,MATCH($B$1,Clientes!$A$4:$A$23,0),7)="","·",Semáforo!H12),""))</f>
        <v/>
      </c>
      <c r="J11" s="12" t="str">
        <f>IF(OR($A11="",$B$1=""),"",IFERROR(IF(INDEX(Clientes!$B$4:$K$23,MATCH($B$1,Clientes!$A$4:$A$23,0),8)="","·",Semáforo!I12),""))</f>
        <v/>
      </c>
      <c r="K11" s="12" t="str">
        <f>IF(OR($A11="",$B$1=""),"",IFERROR(IF(INDEX(Clientes!$B$4:$K$23,MATCH($B$1,Clientes!$A$4:$A$23,0),9)="","·",Semáforo!J12),""))</f>
        <v/>
      </c>
      <c r="L11" s="12" t="str">
        <f>IF(OR($A11="",$B$1=""),"",IFERROR(IF(INDEX(Clientes!$B$4:$K$23,MATCH($B$1,Clientes!$A$4:$A$23,0),10)="","·",Semáforo!K12),""))</f>
        <v/>
      </c>
    </row>
    <row r="12" spans="1:12" x14ac:dyDescent="0.3">
      <c r="A12" s="11" t="str">
        <f>Semáforo!A13</f>
        <v/>
      </c>
      <c r="B12" s="12" t="str">
        <f t="shared" si="0"/>
        <v/>
      </c>
      <c r="C12" s="12" t="str">
        <f>IF(OR($A12="",$B$1=""),"",IFERROR(IF(INDEX(Clientes!$B$4:$K$23,MATCH($B$1,Clientes!$A$4:$A$23,0),1)="","·",Semáforo!B13),""))</f>
        <v/>
      </c>
      <c r="D12" s="12" t="str">
        <f>IF(OR($A12="",$B$1=""),"",IFERROR(IF(INDEX(Clientes!$B$4:$K$23,MATCH($B$1,Clientes!$A$4:$A$23,0),2)="","·",Semáforo!C13),""))</f>
        <v/>
      </c>
      <c r="E12" s="12" t="str">
        <f>IF(OR($A12="",$B$1=""),"",IFERROR(IF(INDEX(Clientes!$B$4:$K$23,MATCH($B$1,Clientes!$A$4:$A$23,0),3)="","·",Semáforo!D13),""))</f>
        <v/>
      </c>
      <c r="F12" s="12" t="str">
        <f>IF(OR($A12="",$B$1=""),"",IFERROR(IF(INDEX(Clientes!$B$4:$K$23,MATCH($B$1,Clientes!$A$4:$A$23,0),4)="","·",Semáforo!E13),""))</f>
        <v/>
      </c>
      <c r="G12" s="12" t="str">
        <f>IF(OR($A12="",$B$1=""),"",IFERROR(IF(INDEX(Clientes!$B$4:$K$23,MATCH($B$1,Clientes!$A$4:$A$23,0),5)="","·",Semáforo!F13),""))</f>
        <v/>
      </c>
      <c r="H12" s="12" t="str">
        <f>IF(OR($A12="",$B$1=""),"",IFERROR(IF(INDEX(Clientes!$B$4:$K$23,MATCH($B$1,Clientes!$A$4:$A$23,0),6)="","·",Semáforo!G13),""))</f>
        <v/>
      </c>
      <c r="I12" s="12" t="str">
        <f>IF(OR($A12="",$B$1=""),"",IFERROR(IF(INDEX(Clientes!$B$4:$K$23,MATCH($B$1,Clientes!$A$4:$A$23,0),7)="","·",Semáforo!H13),""))</f>
        <v/>
      </c>
      <c r="J12" s="12" t="str">
        <f>IF(OR($A12="",$B$1=""),"",IFERROR(IF(INDEX(Clientes!$B$4:$K$23,MATCH($B$1,Clientes!$A$4:$A$23,0),8)="","·",Semáforo!I13),""))</f>
        <v/>
      </c>
      <c r="K12" s="12" t="str">
        <f>IF(OR($A12="",$B$1=""),"",IFERROR(IF(INDEX(Clientes!$B$4:$K$23,MATCH($B$1,Clientes!$A$4:$A$23,0),9)="","·",Semáforo!J13),""))</f>
        <v/>
      </c>
      <c r="L12" s="12" t="str">
        <f>IF(OR($A12="",$B$1=""),"",IFERROR(IF(INDEX(Clientes!$B$4:$K$23,MATCH($B$1,Clientes!$A$4:$A$23,0),10)="","·",Semáforo!K13),""))</f>
        <v/>
      </c>
    </row>
    <row r="13" spans="1:12" x14ac:dyDescent="0.3">
      <c r="A13" s="11" t="str">
        <f>Semáforo!A14</f>
        <v/>
      </c>
      <c r="B13" s="12" t="str">
        <f t="shared" si="0"/>
        <v/>
      </c>
      <c r="C13" s="12" t="str">
        <f>IF(OR($A13="",$B$1=""),"",IFERROR(IF(INDEX(Clientes!$B$4:$K$23,MATCH($B$1,Clientes!$A$4:$A$23,0),1)="","·",Semáforo!B14),""))</f>
        <v/>
      </c>
      <c r="D13" s="12" t="str">
        <f>IF(OR($A13="",$B$1=""),"",IFERROR(IF(INDEX(Clientes!$B$4:$K$23,MATCH($B$1,Clientes!$A$4:$A$23,0),2)="","·",Semáforo!C14),""))</f>
        <v/>
      </c>
      <c r="E13" s="12" t="str">
        <f>IF(OR($A13="",$B$1=""),"",IFERROR(IF(INDEX(Clientes!$B$4:$K$23,MATCH($B$1,Clientes!$A$4:$A$23,0),3)="","·",Semáforo!D14),""))</f>
        <v/>
      </c>
      <c r="F13" s="12" t="str">
        <f>IF(OR($A13="",$B$1=""),"",IFERROR(IF(INDEX(Clientes!$B$4:$K$23,MATCH($B$1,Clientes!$A$4:$A$23,0),4)="","·",Semáforo!E14),""))</f>
        <v/>
      </c>
      <c r="G13" s="12" t="str">
        <f>IF(OR($A13="",$B$1=""),"",IFERROR(IF(INDEX(Clientes!$B$4:$K$23,MATCH($B$1,Clientes!$A$4:$A$23,0),5)="","·",Semáforo!F14),""))</f>
        <v/>
      </c>
      <c r="H13" s="12" t="str">
        <f>IF(OR($A13="",$B$1=""),"",IFERROR(IF(INDEX(Clientes!$B$4:$K$23,MATCH($B$1,Clientes!$A$4:$A$23,0),6)="","·",Semáforo!G14),""))</f>
        <v/>
      </c>
      <c r="I13" s="12" t="str">
        <f>IF(OR($A13="",$B$1=""),"",IFERROR(IF(INDEX(Clientes!$B$4:$K$23,MATCH($B$1,Clientes!$A$4:$A$23,0),7)="","·",Semáforo!H14),""))</f>
        <v/>
      </c>
      <c r="J13" s="12" t="str">
        <f>IF(OR($A13="",$B$1=""),"",IFERROR(IF(INDEX(Clientes!$B$4:$K$23,MATCH($B$1,Clientes!$A$4:$A$23,0),8)="","·",Semáforo!I14),""))</f>
        <v/>
      </c>
      <c r="K13" s="12" t="str">
        <f>IF(OR($A13="",$B$1=""),"",IFERROR(IF(INDEX(Clientes!$B$4:$K$23,MATCH($B$1,Clientes!$A$4:$A$23,0),9)="","·",Semáforo!J14),""))</f>
        <v/>
      </c>
      <c r="L13" s="12" t="str">
        <f>IF(OR($A13="",$B$1=""),"",IFERROR(IF(INDEX(Clientes!$B$4:$K$23,MATCH($B$1,Clientes!$A$4:$A$23,0),10)="","·",Semáforo!K14),""))</f>
        <v/>
      </c>
    </row>
    <row r="14" spans="1:12" x14ac:dyDescent="0.3">
      <c r="A14" s="11" t="str">
        <f>Semáforo!A15</f>
        <v/>
      </c>
      <c r="B14" s="12" t="str">
        <f t="shared" si="0"/>
        <v/>
      </c>
      <c r="C14" s="12" t="str">
        <f>IF(OR($A14="",$B$1=""),"",IFERROR(IF(INDEX(Clientes!$B$4:$K$23,MATCH($B$1,Clientes!$A$4:$A$23,0),1)="","·",Semáforo!B15),""))</f>
        <v/>
      </c>
      <c r="D14" s="12" t="str">
        <f>IF(OR($A14="",$B$1=""),"",IFERROR(IF(INDEX(Clientes!$B$4:$K$23,MATCH($B$1,Clientes!$A$4:$A$23,0),2)="","·",Semáforo!C15),""))</f>
        <v/>
      </c>
      <c r="E14" s="12" t="str">
        <f>IF(OR($A14="",$B$1=""),"",IFERROR(IF(INDEX(Clientes!$B$4:$K$23,MATCH($B$1,Clientes!$A$4:$A$23,0),3)="","·",Semáforo!D15),""))</f>
        <v/>
      </c>
      <c r="F14" s="12" t="str">
        <f>IF(OR($A14="",$B$1=""),"",IFERROR(IF(INDEX(Clientes!$B$4:$K$23,MATCH($B$1,Clientes!$A$4:$A$23,0),4)="","·",Semáforo!E15),""))</f>
        <v/>
      </c>
      <c r="G14" s="12" t="str">
        <f>IF(OR($A14="",$B$1=""),"",IFERROR(IF(INDEX(Clientes!$B$4:$K$23,MATCH($B$1,Clientes!$A$4:$A$23,0),5)="","·",Semáforo!F15),""))</f>
        <v/>
      </c>
      <c r="H14" s="12" t="str">
        <f>IF(OR($A14="",$B$1=""),"",IFERROR(IF(INDEX(Clientes!$B$4:$K$23,MATCH($B$1,Clientes!$A$4:$A$23,0),6)="","·",Semáforo!G15),""))</f>
        <v/>
      </c>
      <c r="I14" s="12" t="str">
        <f>IF(OR($A14="",$B$1=""),"",IFERROR(IF(INDEX(Clientes!$B$4:$K$23,MATCH($B$1,Clientes!$A$4:$A$23,0),7)="","·",Semáforo!H15),""))</f>
        <v/>
      </c>
      <c r="J14" s="12" t="str">
        <f>IF(OR($A14="",$B$1=""),"",IFERROR(IF(INDEX(Clientes!$B$4:$K$23,MATCH($B$1,Clientes!$A$4:$A$23,0),8)="","·",Semáforo!I15),""))</f>
        <v/>
      </c>
      <c r="K14" s="12" t="str">
        <f>IF(OR($A14="",$B$1=""),"",IFERROR(IF(INDEX(Clientes!$B$4:$K$23,MATCH($B$1,Clientes!$A$4:$A$23,0),9)="","·",Semáforo!J15),""))</f>
        <v/>
      </c>
      <c r="L14" s="12" t="str">
        <f>IF(OR($A14="",$B$1=""),"",IFERROR(IF(INDEX(Clientes!$B$4:$K$23,MATCH($B$1,Clientes!$A$4:$A$23,0),10)="","·",Semáforo!K15),""))</f>
        <v/>
      </c>
    </row>
    <row r="15" spans="1:12" x14ac:dyDescent="0.3">
      <c r="A15" s="11" t="str">
        <f>Semáforo!A16</f>
        <v/>
      </c>
      <c r="B15" s="12" t="str">
        <f t="shared" si="0"/>
        <v/>
      </c>
      <c r="C15" s="12" t="str">
        <f>IF(OR($A15="",$B$1=""),"",IFERROR(IF(INDEX(Clientes!$B$4:$K$23,MATCH($B$1,Clientes!$A$4:$A$23,0),1)="","·",Semáforo!B16),""))</f>
        <v/>
      </c>
      <c r="D15" s="12" t="str">
        <f>IF(OR($A15="",$B$1=""),"",IFERROR(IF(INDEX(Clientes!$B$4:$K$23,MATCH($B$1,Clientes!$A$4:$A$23,0),2)="","·",Semáforo!C16),""))</f>
        <v/>
      </c>
      <c r="E15" s="12" t="str">
        <f>IF(OR($A15="",$B$1=""),"",IFERROR(IF(INDEX(Clientes!$B$4:$K$23,MATCH($B$1,Clientes!$A$4:$A$23,0),3)="","·",Semáforo!D16),""))</f>
        <v/>
      </c>
      <c r="F15" s="12" t="str">
        <f>IF(OR($A15="",$B$1=""),"",IFERROR(IF(INDEX(Clientes!$B$4:$K$23,MATCH($B$1,Clientes!$A$4:$A$23,0),4)="","·",Semáforo!E16),""))</f>
        <v/>
      </c>
      <c r="G15" s="12" t="str">
        <f>IF(OR($A15="",$B$1=""),"",IFERROR(IF(INDEX(Clientes!$B$4:$K$23,MATCH($B$1,Clientes!$A$4:$A$23,0),5)="","·",Semáforo!F16),""))</f>
        <v/>
      </c>
      <c r="H15" s="12" t="str">
        <f>IF(OR($A15="",$B$1=""),"",IFERROR(IF(INDEX(Clientes!$B$4:$K$23,MATCH($B$1,Clientes!$A$4:$A$23,0),6)="","·",Semáforo!G16),""))</f>
        <v/>
      </c>
      <c r="I15" s="12" t="str">
        <f>IF(OR($A15="",$B$1=""),"",IFERROR(IF(INDEX(Clientes!$B$4:$K$23,MATCH($B$1,Clientes!$A$4:$A$23,0),7)="","·",Semáforo!H16),""))</f>
        <v/>
      </c>
      <c r="J15" s="12" t="str">
        <f>IF(OR($A15="",$B$1=""),"",IFERROR(IF(INDEX(Clientes!$B$4:$K$23,MATCH($B$1,Clientes!$A$4:$A$23,0),8)="","·",Semáforo!I16),""))</f>
        <v/>
      </c>
      <c r="K15" s="12" t="str">
        <f>IF(OR($A15="",$B$1=""),"",IFERROR(IF(INDEX(Clientes!$B$4:$K$23,MATCH($B$1,Clientes!$A$4:$A$23,0),9)="","·",Semáforo!J16),""))</f>
        <v/>
      </c>
      <c r="L15" s="12" t="str">
        <f>IF(OR($A15="",$B$1=""),"",IFERROR(IF(INDEX(Clientes!$B$4:$K$23,MATCH($B$1,Clientes!$A$4:$A$23,0),10)="","·",Semáforo!K16),""))</f>
        <v/>
      </c>
    </row>
    <row r="16" spans="1:12" x14ac:dyDescent="0.3">
      <c r="A16" s="11" t="str">
        <f>Semáforo!A17</f>
        <v/>
      </c>
      <c r="B16" s="12" t="str">
        <f t="shared" si="0"/>
        <v/>
      </c>
      <c r="C16" s="12" t="str">
        <f>IF(OR($A16="",$B$1=""),"",IFERROR(IF(INDEX(Clientes!$B$4:$K$23,MATCH($B$1,Clientes!$A$4:$A$23,0),1)="","·",Semáforo!B17),""))</f>
        <v/>
      </c>
      <c r="D16" s="12" t="str">
        <f>IF(OR($A16="",$B$1=""),"",IFERROR(IF(INDEX(Clientes!$B$4:$K$23,MATCH($B$1,Clientes!$A$4:$A$23,0),2)="","·",Semáforo!C17),""))</f>
        <v/>
      </c>
      <c r="E16" s="12" t="str">
        <f>IF(OR($A16="",$B$1=""),"",IFERROR(IF(INDEX(Clientes!$B$4:$K$23,MATCH($B$1,Clientes!$A$4:$A$23,0),3)="","·",Semáforo!D17),""))</f>
        <v/>
      </c>
      <c r="F16" s="12" t="str">
        <f>IF(OR($A16="",$B$1=""),"",IFERROR(IF(INDEX(Clientes!$B$4:$K$23,MATCH($B$1,Clientes!$A$4:$A$23,0),4)="","·",Semáforo!E17),""))</f>
        <v/>
      </c>
      <c r="G16" s="12" t="str">
        <f>IF(OR($A16="",$B$1=""),"",IFERROR(IF(INDEX(Clientes!$B$4:$K$23,MATCH($B$1,Clientes!$A$4:$A$23,0),5)="","·",Semáforo!F17),""))</f>
        <v/>
      </c>
      <c r="H16" s="12" t="str">
        <f>IF(OR($A16="",$B$1=""),"",IFERROR(IF(INDEX(Clientes!$B$4:$K$23,MATCH($B$1,Clientes!$A$4:$A$23,0),6)="","·",Semáforo!G17),""))</f>
        <v/>
      </c>
      <c r="I16" s="12" t="str">
        <f>IF(OR($A16="",$B$1=""),"",IFERROR(IF(INDEX(Clientes!$B$4:$K$23,MATCH($B$1,Clientes!$A$4:$A$23,0),7)="","·",Semáforo!H17),""))</f>
        <v/>
      </c>
      <c r="J16" s="12" t="str">
        <f>IF(OR($A16="",$B$1=""),"",IFERROR(IF(INDEX(Clientes!$B$4:$K$23,MATCH($B$1,Clientes!$A$4:$A$23,0),8)="","·",Semáforo!I17),""))</f>
        <v/>
      </c>
      <c r="K16" s="12" t="str">
        <f>IF(OR($A16="",$B$1=""),"",IFERROR(IF(INDEX(Clientes!$B$4:$K$23,MATCH($B$1,Clientes!$A$4:$A$23,0),9)="","·",Semáforo!J17),""))</f>
        <v/>
      </c>
      <c r="L16" s="12" t="str">
        <f>IF(OR($A16="",$B$1=""),"",IFERROR(IF(INDEX(Clientes!$B$4:$K$23,MATCH($B$1,Clientes!$A$4:$A$23,0),10)="","·",Semáforo!K17),""))</f>
        <v/>
      </c>
    </row>
    <row r="17" spans="1:12" x14ac:dyDescent="0.3">
      <c r="A17" s="11" t="str">
        <f>Semáforo!A18</f>
        <v/>
      </c>
      <c r="B17" s="12" t="str">
        <f t="shared" si="0"/>
        <v/>
      </c>
      <c r="C17" s="12" t="str">
        <f>IF(OR($A17="",$B$1=""),"",IFERROR(IF(INDEX(Clientes!$B$4:$K$23,MATCH($B$1,Clientes!$A$4:$A$23,0),1)="","·",Semáforo!B18),""))</f>
        <v/>
      </c>
      <c r="D17" s="12" t="str">
        <f>IF(OR($A17="",$B$1=""),"",IFERROR(IF(INDEX(Clientes!$B$4:$K$23,MATCH($B$1,Clientes!$A$4:$A$23,0),2)="","·",Semáforo!C18),""))</f>
        <v/>
      </c>
      <c r="E17" s="12" t="str">
        <f>IF(OR($A17="",$B$1=""),"",IFERROR(IF(INDEX(Clientes!$B$4:$K$23,MATCH($B$1,Clientes!$A$4:$A$23,0),3)="","·",Semáforo!D18),""))</f>
        <v/>
      </c>
      <c r="F17" s="12" t="str">
        <f>IF(OR($A17="",$B$1=""),"",IFERROR(IF(INDEX(Clientes!$B$4:$K$23,MATCH($B$1,Clientes!$A$4:$A$23,0),4)="","·",Semáforo!E18),""))</f>
        <v/>
      </c>
      <c r="G17" s="12" t="str">
        <f>IF(OR($A17="",$B$1=""),"",IFERROR(IF(INDEX(Clientes!$B$4:$K$23,MATCH($B$1,Clientes!$A$4:$A$23,0),5)="","·",Semáforo!F18),""))</f>
        <v/>
      </c>
      <c r="H17" s="12" t="str">
        <f>IF(OR($A17="",$B$1=""),"",IFERROR(IF(INDEX(Clientes!$B$4:$K$23,MATCH($B$1,Clientes!$A$4:$A$23,0),6)="","·",Semáforo!G18),""))</f>
        <v/>
      </c>
      <c r="I17" s="12" t="str">
        <f>IF(OR($A17="",$B$1=""),"",IFERROR(IF(INDEX(Clientes!$B$4:$K$23,MATCH($B$1,Clientes!$A$4:$A$23,0),7)="","·",Semáforo!H18),""))</f>
        <v/>
      </c>
      <c r="J17" s="12" t="str">
        <f>IF(OR($A17="",$B$1=""),"",IFERROR(IF(INDEX(Clientes!$B$4:$K$23,MATCH($B$1,Clientes!$A$4:$A$23,0),8)="","·",Semáforo!I18),""))</f>
        <v/>
      </c>
      <c r="K17" s="12" t="str">
        <f>IF(OR($A17="",$B$1=""),"",IFERROR(IF(INDEX(Clientes!$B$4:$K$23,MATCH($B$1,Clientes!$A$4:$A$23,0),9)="","·",Semáforo!J18),""))</f>
        <v/>
      </c>
      <c r="L17" s="12" t="str">
        <f>IF(OR($A17="",$B$1=""),"",IFERROR(IF(INDEX(Clientes!$B$4:$K$23,MATCH($B$1,Clientes!$A$4:$A$23,0),10)="","·",Semáforo!K18),""))</f>
        <v/>
      </c>
    </row>
    <row r="18" spans="1:12" x14ac:dyDescent="0.3">
      <c r="A18" s="11" t="str">
        <f>Semáforo!A19</f>
        <v/>
      </c>
      <c r="B18" s="12" t="str">
        <f t="shared" si="0"/>
        <v/>
      </c>
      <c r="C18" s="12" t="str">
        <f>IF(OR($A18="",$B$1=""),"",IFERROR(IF(INDEX(Clientes!$B$4:$K$23,MATCH($B$1,Clientes!$A$4:$A$23,0),1)="","·",Semáforo!B19),""))</f>
        <v/>
      </c>
      <c r="D18" s="12" t="str">
        <f>IF(OR($A18="",$B$1=""),"",IFERROR(IF(INDEX(Clientes!$B$4:$K$23,MATCH($B$1,Clientes!$A$4:$A$23,0),2)="","·",Semáforo!C19),""))</f>
        <v/>
      </c>
      <c r="E18" s="12" t="str">
        <f>IF(OR($A18="",$B$1=""),"",IFERROR(IF(INDEX(Clientes!$B$4:$K$23,MATCH($B$1,Clientes!$A$4:$A$23,0),3)="","·",Semáforo!D19),""))</f>
        <v/>
      </c>
      <c r="F18" s="12" t="str">
        <f>IF(OR($A18="",$B$1=""),"",IFERROR(IF(INDEX(Clientes!$B$4:$K$23,MATCH($B$1,Clientes!$A$4:$A$23,0),4)="","·",Semáforo!E19),""))</f>
        <v/>
      </c>
      <c r="G18" s="12" t="str">
        <f>IF(OR($A18="",$B$1=""),"",IFERROR(IF(INDEX(Clientes!$B$4:$K$23,MATCH($B$1,Clientes!$A$4:$A$23,0),5)="","·",Semáforo!F19),""))</f>
        <v/>
      </c>
      <c r="H18" s="12" t="str">
        <f>IF(OR($A18="",$B$1=""),"",IFERROR(IF(INDEX(Clientes!$B$4:$K$23,MATCH($B$1,Clientes!$A$4:$A$23,0),6)="","·",Semáforo!G19),""))</f>
        <v/>
      </c>
      <c r="I18" s="12" t="str">
        <f>IF(OR($A18="",$B$1=""),"",IFERROR(IF(INDEX(Clientes!$B$4:$K$23,MATCH($B$1,Clientes!$A$4:$A$23,0),7)="","·",Semáforo!H19),""))</f>
        <v/>
      </c>
      <c r="J18" s="12" t="str">
        <f>IF(OR($A18="",$B$1=""),"",IFERROR(IF(INDEX(Clientes!$B$4:$K$23,MATCH($B$1,Clientes!$A$4:$A$23,0),8)="","·",Semáforo!I19),""))</f>
        <v/>
      </c>
      <c r="K18" s="12" t="str">
        <f>IF(OR($A18="",$B$1=""),"",IFERROR(IF(INDEX(Clientes!$B$4:$K$23,MATCH($B$1,Clientes!$A$4:$A$23,0),9)="","·",Semáforo!J19),""))</f>
        <v/>
      </c>
      <c r="L18" s="12" t="str">
        <f>IF(OR($A18="",$B$1=""),"",IFERROR(IF(INDEX(Clientes!$B$4:$K$23,MATCH($B$1,Clientes!$A$4:$A$23,0),10)="","·",Semáforo!K19),""))</f>
        <v/>
      </c>
    </row>
    <row r="19" spans="1:12" x14ac:dyDescent="0.3">
      <c r="A19" s="11" t="str">
        <f>Semáforo!A20</f>
        <v/>
      </c>
      <c r="B19" s="12" t="str">
        <f t="shared" si="0"/>
        <v/>
      </c>
      <c r="C19" s="12" t="str">
        <f>IF(OR($A19="",$B$1=""),"",IFERROR(IF(INDEX(Clientes!$B$4:$K$23,MATCH($B$1,Clientes!$A$4:$A$23,0),1)="","·",Semáforo!B20),""))</f>
        <v/>
      </c>
      <c r="D19" s="12" t="str">
        <f>IF(OR($A19="",$B$1=""),"",IFERROR(IF(INDEX(Clientes!$B$4:$K$23,MATCH($B$1,Clientes!$A$4:$A$23,0),2)="","·",Semáforo!C20),""))</f>
        <v/>
      </c>
      <c r="E19" s="12" t="str">
        <f>IF(OR($A19="",$B$1=""),"",IFERROR(IF(INDEX(Clientes!$B$4:$K$23,MATCH($B$1,Clientes!$A$4:$A$23,0),3)="","·",Semáforo!D20),""))</f>
        <v/>
      </c>
      <c r="F19" s="12" t="str">
        <f>IF(OR($A19="",$B$1=""),"",IFERROR(IF(INDEX(Clientes!$B$4:$K$23,MATCH($B$1,Clientes!$A$4:$A$23,0),4)="","·",Semáforo!E20),""))</f>
        <v/>
      </c>
      <c r="G19" s="12" t="str">
        <f>IF(OR($A19="",$B$1=""),"",IFERROR(IF(INDEX(Clientes!$B$4:$K$23,MATCH($B$1,Clientes!$A$4:$A$23,0),5)="","·",Semáforo!F20),""))</f>
        <v/>
      </c>
      <c r="H19" s="12" t="str">
        <f>IF(OR($A19="",$B$1=""),"",IFERROR(IF(INDEX(Clientes!$B$4:$K$23,MATCH($B$1,Clientes!$A$4:$A$23,0),6)="","·",Semáforo!G20),""))</f>
        <v/>
      </c>
      <c r="I19" s="12" t="str">
        <f>IF(OR($A19="",$B$1=""),"",IFERROR(IF(INDEX(Clientes!$B$4:$K$23,MATCH($B$1,Clientes!$A$4:$A$23,0),7)="","·",Semáforo!H20),""))</f>
        <v/>
      </c>
      <c r="J19" s="12" t="str">
        <f>IF(OR($A19="",$B$1=""),"",IFERROR(IF(INDEX(Clientes!$B$4:$K$23,MATCH($B$1,Clientes!$A$4:$A$23,0),8)="","·",Semáforo!I20),""))</f>
        <v/>
      </c>
      <c r="K19" s="12" t="str">
        <f>IF(OR($A19="",$B$1=""),"",IFERROR(IF(INDEX(Clientes!$B$4:$K$23,MATCH($B$1,Clientes!$A$4:$A$23,0),9)="","·",Semáforo!J20),""))</f>
        <v/>
      </c>
      <c r="L19" s="12" t="str">
        <f>IF(OR($A19="",$B$1=""),"",IFERROR(IF(INDEX(Clientes!$B$4:$K$23,MATCH($B$1,Clientes!$A$4:$A$23,0),10)="","·",Semáforo!K20),""))</f>
        <v/>
      </c>
    </row>
    <row r="20" spans="1:12" x14ac:dyDescent="0.3">
      <c r="A20" s="11" t="str">
        <f>Semáforo!A21</f>
        <v/>
      </c>
      <c r="B20" s="12" t="str">
        <f t="shared" si="0"/>
        <v/>
      </c>
      <c r="C20" s="12" t="str">
        <f>IF(OR($A20="",$B$1=""),"",IFERROR(IF(INDEX(Clientes!$B$4:$K$23,MATCH($B$1,Clientes!$A$4:$A$23,0),1)="","·",Semáforo!B21),""))</f>
        <v/>
      </c>
      <c r="D20" s="12" t="str">
        <f>IF(OR($A20="",$B$1=""),"",IFERROR(IF(INDEX(Clientes!$B$4:$K$23,MATCH($B$1,Clientes!$A$4:$A$23,0),2)="","·",Semáforo!C21),""))</f>
        <v/>
      </c>
      <c r="E20" s="12" t="str">
        <f>IF(OR($A20="",$B$1=""),"",IFERROR(IF(INDEX(Clientes!$B$4:$K$23,MATCH($B$1,Clientes!$A$4:$A$23,0),3)="","·",Semáforo!D21),""))</f>
        <v/>
      </c>
      <c r="F20" s="12" t="str">
        <f>IF(OR($A20="",$B$1=""),"",IFERROR(IF(INDEX(Clientes!$B$4:$K$23,MATCH($B$1,Clientes!$A$4:$A$23,0),4)="","·",Semáforo!E21),""))</f>
        <v/>
      </c>
      <c r="G20" s="12" t="str">
        <f>IF(OR($A20="",$B$1=""),"",IFERROR(IF(INDEX(Clientes!$B$4:$K$23,MATCH($B$1,Clientes!$A$4:$A$23,0),5)="","·",Semáforo!F21),""))</f>
        <v/>
      </c>
      <c r="H20" s="12" t="str">
        <f>IF(OR($A20="",$B$1=""),"",IFERROR(IF(INDEX(Clientes!$B$4:$K$23,MATCH($B$1,Clientes!$A$4:$A$23,0),6)="","·",Semáforo!G21),""))</f>
        <v/>
      </c>
      <c r="I20" s="12" t="str">
        <f>IF(OR($A20="",$B$1=""),"",IFERROR(IF(INDEX(Clientes!$B$4:$K$23,MATCH($B$1,Clientes!$A$4:$A$23,0),7)="","·",Semáforo!H21),""))</f>
        <v/>
      </c>
      <c r="J20" s="12" t="str">
        <f>IF(OR($A20="",$B$1=""),"",IFERROR(IF(INDEX(Clientes!$B$4:$K$23,MATCH($B$1,Clientes!$A$4:$A$23,0),8)="","·",Semáforo!I21),""))</f>
        <v/>
      </c>
      <c r="K20" s="12" t="str">
        <f>IF(OR($A20="",$B$1=""),"",IFERROR(IF(INDEX(Clientes!$B$4:$K$23,MATCH($B$1,Clientes!$A$4:$A$23,0),9)="","·",Semáforo!J21),""))</f>
        <v/>
      </c>
      <c r="L20" s="12" t="str">
        <f>IF(OR($A20="",$B$1=""),"",IFERROR(IF(INDEX(Clientes!$B$4:$K$23,MATCH($B$1,Clientes!$A$4:$A$23,0),10)="","·",Semáforo!K21),""))</f>
        <v/>
      </c>
    </row>
    <row r="21" spans="1:12" x14ac:dyDescent="0.3">
      <c r="A21" s="11" t="str">
        <f>Semáforo!A22</f>
        <v/>
      </c>
      <c r="B21" s="12" t="str">
        <f t="shared" si="0"/>
        <v/>
      </c>
      <c r="C21" s="12" t="str">
        <f>IF(OR($A21="",$B$1=""),"",IFERROR(IF(INDEX(Clientes!$B$4:$K$23,MATCH($B$1,Clientes!$A$4:$A$23,0),1)="","·",Semáforo!B22),""))</f>
        <v/>
      </c>
      <c r="D21" s="12" t="str">
        <f>IF(OR($A21="",$B$1=""),"",IFERROR(IF(INDEX(Clientes!$B$4:$K$23,MATCH($B$1,Clientes!$A$4:$A$23,0),2)="","·",Semáforo!C22),""))</f>
        <v/>
      </c>
      <c r="E21" s="12" t="str">
        <f>IF(OR($A21="",$B$1=""),"",IFERROR(IF(INDEX(Clientes!$B$4:$K$23,MATCH($B$1,Clientes!$A$4:$A$23,0),3)="","·",Semáforo!D22),""))</f>
        <v/>
      </c>
      <c r="F21" s="12" t="str">
        <f>IF(OR($A21="",$B$1=""),"",IFERROR(IF(INDEX(Clientes!$B$4:$K$23,MATCH($B$1,Clientes!$A$4:$A$23,0),4)="","·",Semáforo!E22),""))</f>
        <v/>
      </c>
      <c r="G21" s="12" t="str">
        <f>IF(OR($A21="",$B$1=""),"",IFERROR(IF(INDEX(Clientes!$B$4:$K$23,MATCH($B$1,Clientes!$A$4:$A$23,0),5)="","·",Semáforo!F22),""))</f>
        <v/>
      </c>
      <c r="H21" s="12" t="str">
        <f>IF(OR($A21="",$B$1=""),"",IFERROR(IF(INDEX(Clientes!$B$4:$K$23,MATCH($B$1,Clientes!$A$4:$A$23,0),6)="","·",Semáforo!G22),""))</f>
        <v/>
      </c>
      <c r="I21" s="12" t="str">
        <f>IF(OR($A21="",$B$1=""),"",IFERROR(IF(INDEX(Clientes!$B$4:$K$23,MATCH($B$1,Clientes!$A$4:$A$23,0),7)="","·",Semáforo!H22),""))</f>
        <v/>
      </c>
      <c r="J21" s="12" t="str">
        <f>IF(OR($A21="",$B$1=""),"",IFERROR(IF(INDEX(Clientes!$B$4:$K$23,MATCH($B$1,Clientes!$A$4:$A$23,0),8)="","·",Semáforo!I22),""))</f>
        <v/>
      </c>
      <c r="K21" s="12" t="str">
        <f>IF(OR($A21="",$B$1=""),"",IFERROR(IF(INDEX(Clientes!$B$4:$K$23,MATCH($B$1,Clientes!$A$4:$A$23,0),9)="","·",Semáforo!J22),""))</f>
        <v/>
      </c>
      <c r="L21" s="12" t="str">
        <f>IF(OR($A21="",$B$1=""),"",IFERROR(IF(INDEX(Clientes!$B$4:$K$23,MATCH($B$1,Clientes!$A$4:$A$23,0),10)="","·",Semáforo!K22),""))</f>
        <v/>
      </c>
    </row>
    <row r="22" spans="1:12" x14ac:dyDescent="0.3">
      <c r="A22" s="11" t="str">
        <f>Semáforo!A23</f>
        <v/>
      </c>
      <c r="B22" s="12" t="str">
        <f t="shared" si="0"/>
        <v/>
      </c>
      <c r="C22" s="12" t="str">
        <f>IF(OR($A22="",$B$1=""),"",IFERROR(IF(INDEX(Clientes!$B$4:$K$23,MATCH($B$1,Clientes!$A$4:$A$23,0),1)="","·",Semáforo!B23),""))</f>
        <v/>
      </c>
      <c r="D22" s="12" t="str">
        <f>IF(OR($A22="",$B$1=""),"",IFERROR(IF(INDEX(Clientes!$B$4:$K$23,MATCH($B$1,Clientes!$A$4:$A$23,0),2)="","·",Semáforo!C23),""))</f>
        <v/>
      </c>
      <c r="E22" s="12" t="str">
        <f>IF(OR($A22="",$B$1=""),"",IFERROR(IF(INDEX(Clientes!$B$4:$K$23,MATCH($B$1,Clientes!$A$4:$A$23,0),3)="","·",Semáforo!D23),""))</f>
        <v/>
      </c>
      <c r="F22" s="12" t="str">
        <f>IF(OR($A22="",$B$1=""),"",IFERROR(IF(INDEX(Clientes!$B$4:$K$23,MATCH($B$1,Clientes!$A$4:$A$23,0),4)="","·",Semáforo!E23),""))</f>
        <v/>
      </c>
      <c r="G22" s="12" t="str">
        <f>IF(OR($A22="",$B$1=""),"",IFERROR(IF(INDEX(Clientes!$B$4:$K$23,MATCH($B$1,Clientes!$A$4:$A$23,0),5)="","·",Semáforo!F23),""))</f>
        <v/>
      </c>
      <c r="H22" s="12" t="str">
        <f>IF(OR($A22="",$B$1=""),"",IFERROR(IF(INDEX(Clientes!$B$4:$K$23,MATCH($B$1,Clientes!$A$4:$A$23,0),6)="","·",Semáforo!G23),""))</f>
        <v/>
      </c>
      <c r="I22" s="12" t="str">
        <f>IF(OR($A22="",$B$1=""),"",IFERROR(IF(INDEX(Clientes!$B$4:$K$23,MATCH($B$1,Clientes!$A$4:$A$23,0),7)="","·",Semáforo!H23),""))</f>
        <v/>
      </c>
      <c r="J22" s="12" t="str">
        <f>IF(OR($A22="",$B$1=""),"",IFERROR(IF(INDEX(Clientes!$B$4:$K$23,MATCH($B$1,Clientes!$A$4:$A$23,0),8)="","·",Semáforo!I23),""))</f>
        <v/>
      </c>
      <c r="K22" s="12" t="str">
        <f>IF(OR($A22="",$B$1=""),"",IFERROR(IF(INDEX(Clientes!$B$4:$K$23,MATCH($B$1,Clientes!$A$4:$A$23,0),9)="","·",Semáforo!J23),""))</f>
        <v/>
      </c>
      <c r="L22" s="12" t="str">
        <f>IF(OR($A22="",$B$1=""),"",IFERROR(IF(INDEX(Clientes!$B$4:$K$23,MATCH($B$1,Clientes!$A$4:$A$23,0),10)="","·",Semáforo!K23),""))</f>
        <v/>
      </c>
    </row>
    <row r="23" spans="1:12" x14ac:dyDescent="0.3">
      <c r="A23" s="11" t="str">
        <f>Semáforo!A24</f>
        <v/>
      </c>
      <c r="B23" s="12" t="str">
        <f t="shared" si="0"/>
        <v/>
      </c>
      <c r="C23" s="12" t="str">
        <f>IF(OR($A23="",$B$1=""),"",IFERROR(IF(INDEX(Clientes!$B$4:$K$23,MATCH($B$1,Clientes!$A$4:$A$23,0),1)="","·",Semáforo!B24),""))</f>
        <v/>
      </c>
      <c r="D23" s="12" t="str">
        <f>IF(OR($A23="",$B$1=""),"",IFERROR(IF(INDEX(Clientes!$B$4:$K$23,MATCH($B$1,Clientes!$A$4:$A$23,0),2)="","·",Semáforo!C24),""))</f>
        <v/>
      </c>
      <c r="E23" s="12" t="str">
        <f>IF(OR($A23="",$B$1=""),"",IFERROR(IF(INDEX(Clientes!$B$4:$K$23,MATCH($B$1,Clientes!$A$4:$A$23,0),3)="","·",Semáforo!D24),""))</f>
        <v/>
      </c>
      <c r="F23" s="12" t="str">
        <f>IF(OR($A23="",$B$1=""),"",IFERROR(IF(INDEX(Clientes!$B$4:$K$23,MATCH($B$1,Clientes!$A$4:$A$23,0),4)="","·",Semáforo!E24),""))</f>
        <v/>
      </c>
      <c r="G23" s="12" t="str">
        <f>IF(OR($A23="",$B$1=""),"",IFERROR(IF(INDEX(Clientes!$B$4:$K$23,MATCH($B$1,Clientes!$A$4:$A$23,0),5)="","·",Semáforo!F24),""))</f>
        <v/>
      </c>
      <c r="H23" s="12" t="str">
        <f>IF(OR($A23="",$B$1=""),"",IFERROR(IF(INDEX(Clientes!$B$4:$K$23,MATCH($B$1,Clientes!$A$4:$A$23,0),6)="","·",Semáforo!G24),""))</f>
        <v/>
      </c>
      <c r="I23" s="12" t="str">
        <f>IF(OR($A23="",$B$1=""),"",IFERROR(IF(INDEX(Clientes!$B$4:$K$23,MATCH($B$1,Clientes!$A$4:$A$23,0),7)="","·",Semáforo!H24),""))</f>
        <v/>
      </c>
      <c r="J23" s="12" t="str">
        <f>IF(OR($A23="",$B$1=""),"",IFERROR(IF(INDEX(Clientes!$B$4:$K$23,MATCH($B$1,Clientes!$A$4:$A$23,0),8)="","·",Semáforo!I24),""))</f>
        <v/>
      </c>
      <c r="K23" s="12" t="str">
        <f>IF(OR($A23="",$B$1=""),"",IFERROR(IF(INDEX(Clientes!$B$4:$K$23,MATCH($B$1,Clientes!$A$4:$A$23,0),9)="","·",Semáforo!J24),""))</f>
        <v/>
      </c>
      <c r="L23" s="12" t="str">
        <f>IF(OR($A23="",$B$1=""),"",IFERROR(IF(INDEX(Clientes!$B$4:$K$23,MATCH($B$1,Clientes!$A$4:$A$23,0),10)="","·",Semáforo!K24),""))</f>
        <v/>
      </c>
    </row>
    <row r="24" spans="1:12" x14ac:dyDescent="0.3">
      <c r="A24" s="11" t="str">
        <f>Semáforo!A25</f>
        <v/>
      </c>
      <c r="B24" s="12" t="str">
        <f t="shared" si="0"/>
        <v/>
      </c>
      <c r="C24" s="12" t="str">
        <f>IF(OR($A24="",$B$1=""),"",IFERROR(IF(INDEX(Clientes!$B$4:$K$23,MATCH($B$1,Clientes!$A$4:$A$23,0),1)="","·",Semáforo!B25),""))</f>
        <v/>
      </c>
      <c r="D24" s="12" t="str">
        <f>IF(OR($A24="",$B$1=""),"",IFERROR(IF(INDEX(Clientes!$B$4:$K$23,MATCH($B$1,Clientes!$A$4:$A$23,0),2)="","·",Semáforo!C25),""))</f>
        <v/>
      </c>
      <c r="E24" s="12" t="str">
        <f>IF(OR($A24="",$B$1=""),"",IFERROR(IF(INDEX(Clientes!$B$4:$K$23,MATCH($B$1,Clientes!$A$4:$A$23,0),3)="","·",Semáforo!D25),""))</f>
        <v/>
      </c>
      <c r="F24" s="12" t="str">
        <f>IF(OR($A24="",$B$1=""),"",IFERROR(IF(INDEX(Clientes!$B$4:$K$23,MATCH($B$1,Clientes!$A$4:$A$23,0),4)="","·",Semáforo!E25),""))</f>
        <v/>
      </c>
      <c r="G24" s="12" t="str">
        <f>IF(OR($A24="",$B$1=""),"",IFERROR(IF(INDEX(Clientes!$B$4:$K$23,MATCH($B$1,Clientes!$A$4:$A$23,0),5)="","·",Semáforo!F25),""))</f>
        <v/>
      </c>
      <c r="H24" s="12" t="str">
        <f>IF(OR($A24="",$B$1=""),"",IFERROR(IF(INDEX(Clientes!$B$4:$K$23,MATCH($B$1,Clientes!$A$4:$A$23,0),6)="","·",Semáforo!G25),""))</f>
        <v/>
      </c>
      <c r="I24" s="12" t="str">
        <f>IF(OR($A24="",$B$1=""),"",IFERROR(IF(INDEX(Clientes!$B$4:$K$23,MATCH($B$1,Clientes!$A$4:$A$23,0),7)="","·",Semáforo!H25),""))</f>
        <v/>
      </c>
      <c r="J24" s="12" t="str">
        <f>IF(OR($A24="",$B$1=""),"",IFERROR(IF(INDEX(Clientes!$B$4:$K$23,MATCH($B$1,Clientes!$A$4:$A$23,0),8)="","·",Semáforo!I25),""))</f>
        <v/>
      </c>
      <c r="K24" s="12" t="str">
        <f>IF(OR($A24="",$B$1=""),"",IFERROR(IF(INDEX(Clientes!$B$4:$K$23,MATCH($B$1,Clientes!$A$4:$A$23,0),9)="","·",Semáforo!J25),""))</f>
        <v/>
      </c>
      <c r="L24" s="12" t="str">
        <f>IF(OR($A24="",$B$1=""),"",IFERROR(IF(INDEX(Clientes!$B$4:$K$23,MATCH($B$1,Clientes!$A$4:$A$23,0),10)="","·",Semáforo!K25),""))</f>
        <v/>
      </c>
    </row>
    <row r="25" spans="1:12" x14ac:dyDescent="0.3">
      <c r="A25" s="11" t="str">
        <f>Semáforo!A26</f>
        <v/>
      </c>
      <c r="B25" s="12" t="str">
        <f t="shared" si="0"/>
        <v/>
      </c>
      <c r="C25" s="12" t="str">
        <f>IF(OR($A25="",$B$1=""),"",IFERROR(IF(INDEX(Clientes!$B$4:$K$23,MATCH($B$1,Clientes!$A$4:$A$23,0),1)="","·",Semáforo!B26),""))</f>
        <v/>
      </c>
      <c r="D25" s="12" t="str">
        <f>IF(OR($A25="",$B$1=""),"",IFERROR(IF(INDEX(Clientes!$B$4:$K$23,MATCH($B$1,Clientes!$A$4:$A$23,0),2)="","·",Semáforo!C26),""))</f>
        <v/>
      </c>
      <c r="E25" s="12" t="str">
        <f>IF(OR($A25="",$B$1=""),"",IFERROR(IF(INDEX(Clientes!$B$4:$K$23,MATCH($B$1,Clientes!$A$4:$A$23,0),3)="","·",Semáforo!D26),""))</f>
        <v/>
      </c>
      <c r="F25" s="12" t="str">
        <f>IF(OR($A25="",$B$1=""),"",IFERROR(IF(INDEX(Clientes!$B$4:$K$23,MATCH($B$1,Clientes!$A$4:$A$23,0),4)="","·",Semáforo!E26),""))</f>
        <v/>
      </c>
      <c r="G25" s="12" t="str">
        <f>IF(OR($A25="",$B$1=""),"",IFERROR(IF(INDEX(Clientes!$B$4:$K$23,MATCH($B$1,Clientes!$A$4:$A$23,0),5)="","·",Semáforo!F26),""))</f>
        <v/>
      </c>
      <c r="H25" s="12" t="str">
        <f>IF(OR($A25="",$B$1=""),"",IFERROR(IF(INDEX(Clientes!$B$4:$K$23,MATCH($B$1,Clientes!$A$4:$A$23,0),6)="","·",Semáforo!G26),""))</f>
        <v/>
      </c>
      <c r="I25" s="12" t="str">
        <f>IF(OR($A25="",$B$1=""),"",IFERROR(IF(INDEX(Clientes!$B$4:$K$23,MATCH($B$1,Clientes!$A$4:$A$23,0),7)="","·",Semáforo!H26),""))</f>
        <v/>
      </c>
      <c r="J25" s="12" t="str">
        <f>IF(OR($A25="",$B$1=""),"",IFERROR(IF(INDEX(Clientes!$B$4:$K$23,MATCH($B$1,Clientes!$A$4:$A$23,0),8)="","·",Semáforo!I26),""))</f>
        <v/>
      </c>
      <c r="K25" s="12" t="str">
        <f>IF(OR($A25="",$B$1=""),"",IFERROR(IF(INDEX(Clientes!$B$4:$K$23,MATCH($B$1,Clientes!$A$4:$A$23,0),9)="","·",Semáforo!J26),""))</f>
        <v/>
      </c>
      <c r="L25" s="12" t="str">
        <f>IF(OR($A25="",$B$1=""),"",IFERROR(IF(INDEX(Clientes!$B$4:$K$23,MATCH($B$1,Clientes!$A$4:$A$23,0),10)="","·",Semáforo!K26),""))</f>
        <v/>
      </c>
    </row>
    <row r="26" spans="1:12" x14ac:dyDescent="0.3">
      <c r="A26" s="11" t="str">
        <f>Semáforo!A27</f>
        <v/>
      </c>
      <c r="B26" s="12" t="str">
        <f t="shared" si="0"/>
        <v/>
      </c>
      <c r="C26" s="12" t="str">
        <f>IF(OR($A26="",$B$1=""),"",IFERROR(IF(INDEX(Clientes!$B$4:$K$23,MATCH($B$1,Clientes!$A$4:$A$23,0),1)="","·",Semáforo!B27),""))</f>
        <v/>
      </c>
      <c r="D26" s="12" t="str">
        <f>IF(OR($A26="",$B$1=""),"",IFERROR(IF(INDEX(Clientes!$B$4:$K$23,MATCH($B$1,Clientes!$A$4:$A$23,0),2)="","·",Semáforo!C27),""))</f>
        <v/>
      </c>
      <c r="E26" s="12" t="str">
        <f>IF(OR($A26="",$B$1=""),"",IFERROR(IF(INDEX(Clientes!$B$4:$K$23,MATCH($B$1,Clientes!$A$4:$A$23,0),3)="","·",Semáforo!D27),""))</f>
        <v/>
      </c>
      <c r="F26" s="12" t="str">
        <f>IF(OR($A26="",$B$1=""),"",IFERROR(IF(INDEX(Clientes!$B$4:$K$23,MATCH($B$1,Clientes!$A$4:$A$23,0),4)="","·",Semáforo!E27),""))</f>
        <v/>
      </c>
      <c r="G26" s="12" t="str">
        <f>IF(OR($A26="",$B$1=""),"",IFERROR(IF(INDEX(Clientes!$B$4:$K$23,MATCH($B$1,Clientes!$A$4:$A$23,0),5)="","·",Semáforo!F27),""))</f>
        <v/>
      </c>
      <c r="H26" s="12" t="str">
        <f>IF(OR($A26="",$B$1=""),"",IFERROR(IF(INDEX(Clientes!$B$4:$K$23,MATCH($B$1,Clientes!$A$4:$A$23,0),6)="","·",Semáforo!G27),""))</f>
        <v/>
      </c>
      <c r="I26" s="12" t="str">
        <f>IF(OR($A26="",$B$1=""),"",IFERROR(IF(INDEX(Clientes!$B$4:$K$23,MATCH($B$1,Clientes!$A$4:$A$23,0),7)="","·",Semáforo!H27),""))</f>
        <v/>
      </c>
      <c r="J26" s="12" t="str">
        <f>IF(OR($A26="",$B$1=""),"",IFERROR(IF(INDEX(Clientes!$B$4:$K$23,MATCH($B$1,Clientes!$A$4:$A$23,0),8)="","·",Semáforo!I27),""))</f>
        <v/>
      </c>
      <c r="K26" s="12" t="str">
        <f>IF(OR($A26="",$B$1=""),"",IFERROR(IF(INDEX(Clientes!$B$4:$K$23,MATCH($B$1,Clientes!$A$4:$A$23,0),9)="","·",Semáforo!J27),""))</f>
        <v/>
      </c>
      <c r="L26" s="12" t="str">
        <f>IF(OR($A26="",$B$1=""),"",IFERROR(IF(INDEX(Clientes!$B$4:$K$23,MATCH($B$1,Clientes!$A$4:$A$23,0),10)="","·",Semáforo!K27),""))</f>
        <v/>
      </c>
    </row>
    <row r="27" spans="1:12" x14ac:dyDescent="0.3">
      <c r="A27" s="11" t="str">
        <f>Semáforo!A28</f>
        <v/>
      </c>
      <c r="B27" s="12" t="str">
        <f t="shared" si="0"/>
        <v/>
      </c>
      <c r="C27" s="12" t="str">
        <f>IF(OR($A27="",$B$1=""),"",IFERROR(IF(INDEX(Clientes!$B$4:$K$23,MATCH($B$1,Clientes!$A$4:$A$23,0),1)="","·",Semáforo!B28),""))</f>
        <v/>
      </c>
      <c r="D27" s="12" t="str">
        <f>IF(OR($A27="",$B$1=""),"",IFERROR(IF(INDEX(Clientes!$B$4:$K$23,MATCH($B$1,Clientes!$A$4:$A$23,0),2)="","·",Semáforo!C28),""))</f>
        <v/>
      </c>
      <c r="E27" s="12" t="str">
        <f>IF(OR($A27="",$B$1=""),"",IFERROR(IF(INDEX(Clientes!$B$4:$K$23,MATCH($B$1,Clientes!$A$4:$A$23,0),3)="","·",Semáforo!D28),""))</f>
        <v/>
      </c>
      <c r="F27" s="12" t="str">
        <f>IF(OR($A27="",$B$1=""),"",IFERROR(IF(INDEX(Clientes!$B$4:$K$23,MATCH($B$1,Clientes!$A$4:$A$23,0),4)="","·",Semáforo!E28),""))</f>
        <v/>
      </c>
      <c r="G27" s="12" t="str">
        <f>IF(OR($A27="",$B$1=""),"",IFERROR(IF(INDEX(Clientes!$B$4:$K$23,MATCH($B$1,Clientes!$A$4:$A$23,0),5)="","·",Semáforo!F28),""))</f>
        <v/>
      </c>
      <c r="H27" s="12" t="str">
        <f>IF(OR($A27="",$B$1=""),"",IFERROR(IF(INDEX(Clientes!$B$4:$K$23,MATCH($B$1,Clientes!$A$4:$A$23,0),6)="","·",Semáforo!G28),""))</f>
        <v/>
      </c>
      <c r="I27" s="12" t="str">
        <f>IF(OR($A27="",$B$1=""),"",IFERROR(IF(INDEX(Clientes!$B$4:$K$23,MATCH($B$1,Clientes!$A$4:$A$23,0),7)="","·",Semáforo!H28),""))</f>
        <v/>
      </c>
      <c r="J27" s="12" t="str">
        <f>IF(OR($A27="",$B$1=""),"",IFERROR(IF(INDEX(Clientes!$B$4:$K$23,MATCH($B$1,Clientes!$A$4:$A$23,0),8)="","·",Semáforo!I28),""))</f>
        <v/>
      </c>
      <c r="K27" s="12" t="str">
        <f>IF(OR($A27="",$B$1=""),"",IFERROR(IF(INDEX(Clientes!$B$4:$K$23,MATCH($B$1,Clientes!$A$4:$A$23,0),9)="","·",Semáforo!J28),""))</f>
        <v/>
      </c>
      <c r="L27" s="12" t="str">
        <f>IF(OR($A27="",$B$1=""),"",IFERROR(IF(INDEX(Clientes!$B$4:$K$23,MATCH($B$1,Clientes!$A$4:$A$23,0),10)="","·",Semáforo!K28),""))</f>
        <v/>
      </c>
    </row>
    <row r="28" spans="1:12" x14ac:dyDescent="0.3">
      <c r="A28" s="11" t="str">
        <f>Semáforo!A29</f>
        <v/>
      </c>
      <c r="B28" s="12" t="str">
        <f t="shared" si="0"/>
        <v/>
      </c>
      <c r="C28" s="12" t="str">
        <f>IF(OR($A28="",$B$1=""),"",IFERROR(IF(INDEX(Clientes!$B$4:$K$23,MATCH($B$1,Clientes!$A$4:$A$23,0),1)="","·",Semáforo!B29),""))</f>
        <v/>
      </c>
      <c r="D28" s="12" t="str">
        <f>IF(OR($A28="",$B$1=""),"",IFERROR(IF(INDEX(Clientes!$B$4:$K$23,MATCH($B$1,Clientes!$A$4:$A$23,0),2)="","·",Semáforo!C29),""))</f>
        <v/>
      </c>
      <c r="E28" s="12" t="str">
        <f>IF(OR($A28="",$B$1=""),"",IFERROR(IF(INDEX(Clientes!$B$4:$K$23,MATCH($B$1,Clientes!$A$4:$A$23,0),3)="","·",Semáforo!D29),""))</f>
        <v/>
      </c>
      <c r="F28" s="12" t="str">
        <f>IF(OR($A28="",$B$1=""),"",IFERROR(IF(INDEX(Clientes!$B$4:$K$23,MATCH($B$1,Clientes!$A$4:$A$23,0),4)="","·",Semáforo!E29),""))</f>
        <v/>
      </c>
      <c r="G28" s="12" t="str">
        <f>IF(OR($A28="",$B$1=""),"",IFERROR(IF(INDEX(Clientes!$B$4:$K$23,MATCH($B$1,Clientes!$A$4:$A$23,0),5)="","·",Semáforo!F29),""))</f>
        <v/>
      </c>
      <c r="H28" s="12" t="str">
        <f>IF(OR($A28="",$B$1=""),"",IFERROR(IF(INDEX(Clientes!$B$4:$K$23,MATCH($B$1,Clientes!$A$4:$A$23,0),6)="","·",Semáforo!G29),""))</f>
        <v/>
      </c>
      <c r="I28" s="12" t="str">
        <f>IF(OR($A28="",$B$1=""),"",IFERROR(IF(INDEX(Clientes!$B$4:$K$23,MATCH($B$1,Clientes!$A$4:$A$23,0),7)="","·",Semáforo!H29),""))</f>
        <v/>
      </c>
      <c r="J28" s="12" t="str">
        <f>IF(OR($A28="",$B$1=""),"",IFERROR(IF(INDEX(Clientes!$B$4:$K$23,MATCH($B$1,Clientes!$A$4:$A$23,0),8)="","·",Semáforo!I29),""))</f>
        <v/>
      </c>
      <c r="K28" s="12" t="str">
        <f>IF(OR($A28="",$B$1=""),"",IFERROR(IF(INDEX(Clientes!$B$4:$K$23,MATCH($B$1,Clientes!$A$4:$A$23,0),9)="","·",Semáforo!J29),""))</f>
        <v/>
      </c>
      <c r="L28" s="12" t="str">
        <f>IF(OR($A28="",$B$1=""),"",IFERROR(IF(INDEX(Clientes!$B$4:$K$23,MATCH($B$1,Clientes!$A$4:$A$23,0),10)="","·",Semáforo!K29),""))</f>
        <v/>
      </c>
    </row>
    <row r="29" spans="1:12" x14ac:dyDescent="0.3">
      <c r="A29" s="11" t="str">
        <f>Semáforo!A30</f>
        <v/>
      </c>
      <c r="B29" s="12" t="str">
        <f t="shared" si="0"/>
        <v/>
      </c>
      <c r="C29" s="12" t="str">
        <f>IF(OR($A29="",$B$1=""),"",IFERROR(IF(INDEX(Clientes!$B$4:$K$23,MATCH($B$1,Clientes!$A$4:$A$23,0),1)="","·",Semáforo!B30),""))</f>
        <v/>
      </c>
      <c r="D29" s="12" t="str">
        <f>IF(OR($A29="",$B$1=""),"",IFERROR(IF(INDEX(Clientes!$B$4:$K$23,MATCH($B$1,Clientes!$A$4:$A$23,0),2)="","·",Semáforo!C30),""))</f>
        <v/>
      </c>
      <c r="E29" s="12" t="str">
        <f>IF(OR($A29="",$B$1=""),"",IFERROR(IF(INDEX(Clientes!$B$4:$K$23,MATCH($B$1,Clientes!$A$4:$A$23,0),3)="","·",Semáforo!D30),""))</f>
        <v/>
      </c>
      <c r="F29" s="12" t="str">
        <f>IF(OR($A29="",$B$1=""),"",IFERROR(IF(INDEX(Clientes!$B$4:$K$23,MATCH($B$1,Clientes!$A$4:$A$23,0),4)="","·",Semáforo!E30),""))</f>
        <v/>
      </c>
      <c r="G29" s="12" t="str">
        <f>IF(OR($A29="",$B$1=""),"",IFERROR(IF(INDEX(Clientes!$B$4:$K$23,MATCH($B$1,Clientes!$A$4:$A$23,0),5)="","·",Semáforo!F30),""))</f>
        <v/>
      </c>
      <c r="H29" s="12" t="str">
        <f>IF(OR($A29="",$B$1=""),"",IFERROR(IF(INDEX(Clientes!$B$4:$K$23,MATCH($B$1,Clientes!$A$4:$A$23,0),6)="","·",Semáforo!G30),""))</f>
        <v/>
      </c>
      <c r="I29" s="12" t="str">
        <f>IF(OR($A29="",$B$1=""),"",IFERROR(IF(INDEX(Clientes!$B$4:$K$23,MATCH($B$1,Clientes!$A$4:$A$23,0),7)="","·",Semáforo!H30),""))</f>
        <v/>
      </c>
      <c r="J29" s="12" t="str">
        <f>IF(OR($A29="",$B$1=""),"",IFERROR(IF(INDEX(Clientes!$B$4:$K$23,MATCH($B$1,Clientes!$A$4:$A$23,0),8)="","·",Semáforo!I30),""))</f>
        <v/>
      </c>
      <c r="K29" s="12" t="str">
        <f>IF(OR($A29="",$B$1=""),"",IFERROR(IF(INDEX(Clientes!$B$4:$K$23,MATCH($B$1,Clientes!$A$4:$A$23,0),9)="","·",Semáforo!J30),""))</f>
        <v/>
      </c>
      <c r="L29" s="12" t="str">
        <f>IF(OR($A29="",$B$1=""),"",IFERROR(IF(INDEX(Clientes!$B$4:$K$23,MATCH($B$1,Clientes!$A$4:$A$23,0),10)="","·",Semáforo!K30),""))</f>
        <v/>
      </c>
    </row>
    <row r="30" spans="1:12" x14ac:dyDescent="0.3">
      <c r="A30" s="11" t="str">
        <f>Semáforo!A31</f>
        <v/>
      </c>
      <c r="B30" s="12" t="str">
        <f t="shared" si="0"/>
        <v/>
      </c>
      <c r="C30" s="12" t="str">
        <f>IF(OR($A30="",$B$1=""),"",IFERROR(IF(INDEX(Clientes!$B$4:$K$23,MATCH($B$1,Clientes!$A$4:$A$23,0),1)="","·",Semáforo!B31),""))</f>
        <v/>
      </c>
      <c r="D30" s="12" t="str">
        <f>IF(OR($A30="",$B$1=""),"",IFERROR(IF(INDEX(Clientes!$B$4:$K$23,MATCH($B$1,Clientes!$A$4:$A$23,0),2)="","·",Semáforo!C31),""))</f>
        <v/>
      </c>
      <c r="E30" s="12" t="str">
        <f>IF(OR($A30="",$B$1=""),"",IFERROR(IF(INDEX(Clientes!$B$4:$K$23,MATCH($B$1,Clientes!$A$4:$A$23,0),3)="","·",Semáforo!D31),""))</f>
        <v/>
      </c>
      <c r="F30" s="12" t="str">
        <f>IF(OR($A30="",$B$1=""),"",IFERROR(IF(INDEX(Clientes!$B$4:$K$23,MATCH($B$1,Clientes!$A$4:$A$23,0),4)="","·",Semáforo!E31),""))</f>
        <v/>
      </c>
      <c r="G30" s="12" t="str">
        <f>IF(OR($A30="",$B$1=""),"",IFERROR(IF(INDEX(Clientes!$B$4:$K$23,MATCH($B$1,Clientes!$A$4:$A$23,0),5)="","·",Semáforo!F31),""))</f>
        <v/>
      </c>
      <c r="H30" s="12" t="str">
        <f>IF(OR($A30="",$B$1=""),"",IFERROR(IF(INDEX(Clientes!$B$4:$K$23,MATCH($B$1,Clientes!$A$4:$A$23,0),6)="","·",Semáforo!G31),""))</f>
        <v/>
      </c>
      <c r="I30" s="12" t="str">
        <f>IF(OR($A30="",$B$1=""),"",IFERROR(IF(INDEX(Clientes!$B$4:$K$23,MATCH($B$1,Clientes!$A$4:$A$23,0),7)="","·",Semáforo!H31),""))</f>
        <v/>
      </c>
      <c r="J30" s="12" t="str">
        <f>IF(OR($A30="",$B$1=""),"",IFERROR(IF(INDEX(Clientes!$B$4:$K$23,MATCH($B$1,Clientes!$A$4:$A$23,0),8)="","·",Semáforo!I31),""))</f>
        <v/>
      </c>
      <c r="K30" s="12" t="str">
        <f>IF(OR($A30="",$B$1=""),"",IFERROR(IF(INDEX(Clientes!$B$4:$K$23,MATCH($B$1,Clientes!$A$4:$A$23,0),9)="","·",Semáforo!J31),""))</f>
        <v/>
      </c>
      <c r="L30" s="12" t="str">
        <f>IF(OR($A30="",$B$1=""),"",IFERROR(IF(INDEX(Clientes!$B$4:$K$23,MATCH($B$1,Clientes!$A$4:$A$23,0),10)="","·",Semáforo!K31),""))</f>
        <v/>
      </c>
    </row>
    <row r="31" spans="1:12" x14ac:dyDescent="0.3">
      <c r="A31" s="11" t="str">
        <f>Semáforo!A32</f>
        <v/>
      </c>
      <c r="B31" s="12" t="str">
        <f t="shared" si="0"/>
        <v/>
      </c>
      <c r="C31" s="12" t="str">
        <f>IF(OR($A31="",$B$1=""),"",IFERROR(IF(INDEX(Clientes!$B$4:$K$23,MATCH($B$1,Clientes!$A$4:$A$23,0),1)="","·",Semáforo!B32),""))</f>
        <v/>
      </c>
      <c r="D31" s="12" t="str">
        <f>IF(OR($A31="",$B$1=""),"",IFERROR(IF(INDEX(Clientes!$B$4:$K$23,MATCH($B$1,Clientes!$A$4:$A$23,0),2)="","·",Semáforo!C32),""))</f>
        <v/>
      </c>
      <c r="E31" s="12" t="str">
        <f>IF(OR($A31="",$B$1=""),"",IFERROR(IF(INDEX(Clientes!$B$4:$K$23,MATCH($B$1,Clientes!$A$4:$A$23,0),3)="","·",Semáforo!D32),""))</f>
        <v/>
      </c>
      <c r="F31" s="12" t="str">
        <f>IF(OR($A31="",$B$1=""),"",IFERROR(IF(INDEX(Clientes!$B$4:$K$23,MATCH($B$1,Clientes!$A$4:$A$23,0),4)="","·",Semáforo!E32),""))</f>
        <v/>
      </c>
      <c r="G31" s="12" t="str">
        <f>IF(OR($A31="",$B$1=""),"",IFERROR(IF(INDEX(Clientes!$B$4:$K$23,MATCH($B$1,Clientes!$A$4:$A$23,0),5)="","·",Semáforo!F32),""))</f>
        <v/>
      </c>
      <c r="H31" s="12" t="str">
        <f>IF(OR($A31="",$B$1=""),"",IFERROR(IF(INDEX(Clientes!$B$4:$K$23,MATCH($B$1,Clientes!$A$4:$A$23,0),6)="","·",Semáforo!G32),""))</f>
        <v/>
      </c>
      <c r="I31" s="12" t="str">
        <f>IF(OR($A31="",$B$1=""),"",IFERROR(IF(INDEX(Clientes!$B$4:$K$23,MATCH($B$1,Clientes!$A$4:$A$23,0),7)="","·",Semáforo!H32),""))</f>
        <v/>
      </c>
      <c r="J31" s="12" t="str">
        <f>IF(OR($A31="",$B$1=""),"",IFERROR(IF(INDEX(Clientes!$B$4:$K$23,MATCH($B$1,Clientes!$A$4:$A$23,0),8)="","·",Semáforo!I32),""))</f>
        <v/>
      </c>
      <c r="K31" s="12" t="str">
        <f>IF(OR($A31="",$B$1=""),"",IFERROR(IF(INDEX(Clientes!$B$4:$K$23,MATCH($B$1,Clientes!$A$4:$A$23,0),9)="","·",Semáforo!J32),""))</f>
        <v/>
      </c>
      <c r="L31" s="12" t="str">
        <f>IF(OR($A31="",$B$1=""),"",IFERROR(IF(INDEX(Clientes!$B$4:$K$23,MATCH($B$1,Clientes!$A$4:$A$23,0),10)="","·",Semáforo!K32),""))</f>
        <v/>
      </c>
    </row>
    <row r="32" spans="1:12" x14ac:dyDescent="0.3">
      <c r="A32" s="11" t="str">
        <f>Semáforo!A33</f>
        <v/>
      </c>
      <c r="B32" s="12" t="str">
        <f t="shared" si="0"/>
        <v/>
      </c>
      <c r="C32" s="12" t="str">
        <f>IF(OR($A32="",$B$1=""),"",IFERROR(IF(INDEX(Clientes!$B$4:$K$23,MATCH($B$1,Clientes!$A$4:$A$23,0),1)="","·",Semáforo!B33),""))</f>
        <v/>
      </c>
      <c r="D32" s="12" t="str">
        <f>IF(OR($A32="",$B$1=""),"",IFERROR(IF(INDEX(Clientes!$B$4:$K$23,MATCH($B$1,Clientes!$A$4:$A$23,0),2)="","·",Semáforo!C33),""))</f>
        <v/>
      </c>
      <c r="E32" s="12" t="str">
        <f>IF(OR($A32="",$B$1=""),"",IFERROR(IF(INDEX(Clientes!$B$4:$K$23,MATCH($B$1,Clientes!$A$4:$A$23,0),3)="","·",Semáforo!D33),""))</f>
        <v/>
      </c>
      <c r="F32" s="12" t="str">
        <f>IF(OR($A32="",$B$1=""),"",IFERROR(IF(INDEX(Clientes!$B$4:$K$23,MATCH($B$1,Clientes!$A$4:$A$23,0),4)="","·",Semáforo!E33),""))</f>
        <v/>
      </c>
      <c r="G32" s="12" t="str">
        <f>IF(OR($A32="",$B$1=""),"",IFERROR(IF(INDEX(Clientes!$B$4:$K$23,MATCH($B$1,Clientes!$A$4:$A$23,0),5)="","·",Semáforo!F33),""))</f>
        <v/>
      </c>
      <c r="H32" s="12" t="str">
        <f>IF(OR($A32="",$B$1=""),"",IFERROR(IF(INDEX(Clientes!$B$4:$K$23,MATCH($B$1,Clientes!$A$4:$A$23,0),6)="","·",Semáforo!G33),""))</f>
        <v/>
      </c>
      <c r="I32" s="12" t="str">
        <f>IF(OR($A32="",$B$1=""),"",IFERROR(IF(INDEX(Clientes!$B$4:$K$23,MATCH($B$1,Clientes!$A$4:$A$23,0),7)="","·",Semáforo!H33),""))</f>
        <v/>
      </c>
      <c r="J32" s="12" t="str">
        <f>IF(OR($A32="",$B$1=""),"",IFERROR(IF(INDEX(Clientes!$B$4:$K$23,MATCH($B$1,Clientes!$A$4:$A$23,0),8)="","·",Semáforo!I33),""))</f>
        <v/>
      </c>
      <c r="K32" s="12" t="str">
        <f>IF(OR($A32="",$B$1=""),"",IFERROR(IF(INDEX(Clientes!$B$4:$K$23,MATCH($B$1,Clientes!$A$4:$A$23,0),9)="","·",Semáforo!J33),""))</f>
        <v/>
      </c>
      <c r="L32" s="12" t="str">
        <f>IF(OR($A32="",$B$1=""),"",IFERROR(IF(INDEX(Clientes!$B$4:$K$23,MATCH($B$1,Clientes!$A$4:$A$23,0),10)="","·",Semáforo!K33),""))</f>
        <v/>
      </c>
    </row>
    <row r="33" spans="1:12" x14ac:dyDescent="0.3">
      <c r="A33" s="11" t="str">
        <f>Semáforo!A34</f>
        <v/>
      </c>
      <c r="B33" s="12" t="str">
        <f t="shared" si="0"/>
        <v/>
      </c>
      <c r="C33" s="12" t="str">
        <f>IF(OR($A33="",$B$1=""),"",IFERROR(IF(INDEX(Clientes!$B$4:$K$23,MATCH($B$1,Clientes!$A$4:$A$23,0),1)="","·",Semáforo!B34),""))</f>
        <v/>
      </c>
      <c r="D33" s="12" t="str">
        <f>IF(OR($A33="",$B$1=""),"",IFERROR(IF(INDEX(Clientes!$B$4:$K$23,MATCH($B$1,Clientes!$A$4:$A$23,0),2)="","·",Semáforo!C34),""))</f>
        <v/>
      </c>
      <c r="E33" s="12" t="str">
        <f>IF(OR($A33="",$B$1=""),"",IFERROR(IF(INDEX(Clientes!$B$4:$K$23,MATCH($B$1,Clientes!$A$4:$A$23,0),3)="","·",Semáforo!D34),""))</f>
        <v/>
      </c>
      <c r="F33" s="12" t="str">
        <f>IF(OR($A33="",$B$1=""),"",IFERROR(IF(INDEX(Clientes!$B$4:$K$23,MATCH($B$1,Clientes!$A$4:$A$23,0),4)="","·",Semáforo!E34),""))</f>
        <v/>
      </c>
      <c r="G33" s="12" t="str">
        <f>IF(OR($A33="",$B$1=""),"",IFERROR(IF(INDEX(Clientes!$B$4:$K$23,MATCH($B$1,Clientes!$A$4:$A$23,0),5)="","·",Semáforo!F34),""))</f>
        <v/>
      </c>
      <c r="H33" s="12" t="str">
        <f>IF(OR($A33="",$B$1=""),"",IFERROR(IF(INDEX(Clientes!$B$4:$K$23,MATCH($B$1,Clientes!$A$4:$A$23,0),6)="","·",Semáforo!G34),""))</f>
        <v/>
      </c>
      <c r="I33" s="12" t="str">
        <f>IF(OR($A33="",$B$1=""),"",IFERROR(IF(INDEX(Clientes!$B$4:$K$23,MATCH($B$1,Clientes!$A$4:$A$23,0),7)="","·",Semáforo!H34),""))</f>
        <v/>
      </c>
      <c r="J33" s="12" t="str">
        <f>IF(OR($A33="",$B$1=""),"",IFERROR(IF(INDEX(Clientes!$B$4:$K$23,MATCH($B$1,Clientes!$A$4:$A$23,0),8)="","·",Semáforo!I34),""))</f>
        <v/>
      </c>
      <c r="K33" s="12" t="str">
        <f>IF(OR($A33="",$B$1=""),"",IFERROR(IF(INDEX(Clientes!$B$4:$K$23,MATCH($B$1,Clientes!$A$4:$A$23,0),9)="","·",Semáforo!J34),""))</f>
        <v/>
      </c>
      <c r="L33" s="12" t="str">
        <f>IF(OR($A33="",$B$1=""),"",IFERROR(IF(INDEX(Clientes!$B$4:$K$23,MATCH($B$1,Clientes!$A$4:$A$23,0),10)="","·",Semáforo!K34),""))</f>
        <v/>
      </c>
    </row>
    <row r="34" spans="1:12" x14ac:dyDescent="0.3">
      <c r="A34" s="11" t="str">
        <f>Semáforo!A35</f>
        <v/>
      </c>
      <c r="B34" s="12" t="str">
        <f t="shared" si="0"/>
        <v/>
      </c>
      <c r="C34" s="12" t="str">
        <f>IF(OR($A34="",$B$1=""),"",IFERROR(IF(INDEX(Clientes!$B$4:$K$23,MATCH($B$1,Clientes!$A$4:$A$23,0),1)="","·",Semáforo!B35),""))</f>
        <v/>
      </c>
      <c r="D34" s="12" t="str">
        <f>IF(OR($A34="",$B$1=""),"",IFERROR(IF(INDEX(Clientes!$B$4:$K$23,MATCH($B$1,Clientes!$A$4:$A$23,0),2)="","·",Semáforo!C35),""))</f>
        <v/>
      </c>
      <c r="E34" s="12" t="str">
        <f>IF(OR($A34="",$B$1=""),"",IFERROR(IF(INDEX(Clientes!$B$4:$K$23,MATCH($B$1,Clientes!$A$4:$A$23,0),3)="","·",Semáforo!D35),""))</f>
        <v/>
      </c>
      <c r="F34" s="12" t="str">
        <f>IF(OR($A34="",$B$1=""),"",IFERROR(IF(INDEX(Clientes!$B$4:$K$23,MATCH($B$1,Clientes!$A$4:$A$23,0),4)="","·",Semáforo!E35),""))</f>
        <v/>
      </c>
      <c r="G34" s="12" t="str">
        <f>IF(OR($A34="",$B$1=""),"",IFERROR(IF(INDEX(Clientes!$B$4:$K$23,MATCH($B$1,Clientes!$A$4:$A$23,0),5)="","·",Semáforo!F35),""))</f>
        <v/>
      </c>
      <c r="H34" s="12" t="str">
        <f>IF(OR($A34="",$B$1=""),"",IFERROR(IF(INDEX(Clientes!$B$4:$K$23,MATCH($B$1,Clientes!$A$4:$A$23,0),6)="","·",Semáforo!G35),""))</f>
        <v/>
      </c>
      <c r="I34" s="12" t="str">
        <f>IF(OR($A34="",$B$1=""),"",IFERROR(IF(INDEX(Clientes!$B$4:$K$23,MATCH($B$1,Clientes!$A$4:$A$23,0),7)="","·",Semáforo!H35),""))</f>
        <v/>
      </c>
      <c r="J34" s="12" t="str">
        <f>IF(OR($A34="",$B$1=""),"",IFERROR(IF(INDEX(Clientes!$B$4:$K$23,MATCH($B$1,Clientes!$A$4:$A$23,0),8)="","·",Semáforo!I35),""))</f>
        <v/>
      </c>
      <c r="K34" s="12" t="str">
        <f>IF(OR($A34="",$B$1=""),"",IFERROR(IF(INDEX(Clientes!$B$4:$K$23,MATCH($B$1,Clientes!$A$4:$A$23,0),9)="","·",Semáforo!J35),""))</f>
        <v/>
      </c>
      <c r="L34" s="12" t="str">
        <f>IF(OR($A34="",$B$1=""),"",IFERROR(IF(INDEX(Clientes!$B$4:$K$23,MATCH($B$1,Clientes!$A$4:$A$23,0),10)="","·",Semáforo!K35),""))</f>
        <v/>
      </c>
    </row>
    <row r="35" spans="1:12" x14ac:dyDescent="0.3">
      <c r="A35" s="11" t="str">
        <f>Semáforo!A36</f>
        <v/>
      </c>
      <c r="B35" s="12" t="str">
        <f t="shared" si="0"/>
        <v/>
      </c>
      <c r="C35" s="12" t="str">
        <f>IF(OR($A35="",$B$1=""),"",IFERROR(IF(INDEX(Clientes!$B$4:$K$23,MATCH($B$1,Clientes!$A$4:$A$23,0),1)="","·",Semáforo!B36),""))</f>
        <v/>
      </c>
      <c r="D35" s="12" t="str">
        <f>IF(OR($A35="",$B$1=""),"",IFERROR(IF(INDEX(Clientes!$B$4:$K$23,MATCH($B$1,Clientes!$A$4:$A$23,0),2)="","·",Semáforo!C36),""))</f>
        <v/>
      </c>
      <c r="E35" s="12" t="str">
        <f>IF(OR($A35="",$B$1=""),"",IFERROR(IF(INDEX(Clientes!$B$4:$K$23,MATCH($B$1,Clientes!$A$4:$A$23,0),3)="","·",Semáforo!D36),""))</f>
        <v/>
      </c>
      <c r="F35" s="12" t="str">
        <f>IF(OR($A35="",$B$1=""),"",IFERROR(IF(INDEX(Clientes!$B$4:$K$23,MATCH($B$1,Clientes!$A$4:$A$23,0),4)="","·",Semáforo!E36),""))</f>
        <v/>
      </c>
      <c r="G35" s="12" t="str">
        <f>IF(OR($A35="",$B$1=""),"",IFERROR(IF(INDEX(Clientes!$B$4:$K$23,MATCH($B$1,Clientes!$A$4:$A$23,0),5)="","·",Semáforo!F36),""))</f>
        <v/>
      </c>
      <c r="H35" s="12" t="str">
        <f>IF(OR($A35="",$B$1=""),"",IFERROR(IF(INDEX(Clientes!$B$4:$K$23,MATCH($B$1,Clientes!$A$4:$A$23,0),6)="","·",Semáforo!G36),""))</f>
        <v/>
      </c>
      <c r="I35" s="12" t="str">
        <f>IF(OR($A35="",$B$1=""),"",IFERROR(IF(INDEX(Clientes!$B$4:$K$23,MATCH($B$1,Clientes!$A$4:$A$23,0),7)="","·",Semáforo!H36),""))</f>
        <v/>
      </c>
      <c r="J35" s="12" t="str">
        <f>IF(OR($A35="",$B$1=""),"",IFERROR(IF(INDEX(Clientes!$B$4:$K$23,MATCH($B$1,Clientes!$A$4:$A$23,0),8)="","·",Semáforo!I36),""))</f>
        <v/>
      </c>
      <c r="K35" s="12" t="str">
        <f>IF(OR($A35="",$B$1=""),"",IFERROR(IF(INDEX(Clientes!$B$4:$K$23,MATCH($B$1,Clientes!$A$4:$A$23,0),9)="","·",Semáforo!J36),""))</f>
        <v/>
      </c>
      <c r="L35" s="12" t="str">
        <f>IF(OR($A35="",$B$1=""),"",IFERROR(IF(INDEX(Clientes!$B$4:$K$23,MATCH($B$1,Clientes!$A$4:$A$23,0),10)="","·",Semáforo!K36),""))</f>
        <v/>
      </c>
    </row>
    <row r="36" spans="1:12" x14ac:dyDescent="0.3">
      <c r="A36" s="11" t="str">
        <f>Semáforo!A37</f>
        <v/>
      </c>
      <c r="B36" s="12" t="str">
        <f t="shared" ref="B36:B67" si="1">IF(OR($A36="",$B$1=""),"",IF(COUNTIF(C36:L36,"CAD")+COUNTIF(C36:L36,"—")=0,"SÍ","NO"))</f>
        <v/>
      </c>
      <c r="C36" s="12" t="str">
        <f>IF(OR($A36="",$B$1=""),"",IFERROR(IF(INDEX(Clientes!$B$4:$K$23,MATCH($B$1,Clientes!$A$4:$A$23,0),1)="","·",Semáforo!B37),""))</f>
        <v/>
      </c>
      <c r="D36" s="12" t="str">
        <f>IF(OR($A36="",$B$1=""),"",IFERROR(IF(INDEX(Clientes!$B$4:$K$23,MATCH($B$1,Clientes!$A$4:$A$23,0),2)="","·",Semáforo!C37),""))</f>
        <v/>
      </c>
      <c r="E36" s="12" t="str">
        <f>IF(OR($A36="",$B$1=""),"",IFERROR(IF(INDEX(Clientes!$B$4:$K$23,MATCH($B$1,Clientes!$A$4:$A$23,0),3)="","·",Semáforo!D37),""))</f>
        <v/>
      </c>
      <c r="F36" s="12" t="str">
        <f>IF(OR($A36="",$B$1=""),"",IFERROR(IF(INDEX(Clientes!$B$4:$K$23,MATCH($B$1,Clientes!$A$4:$A$23,0),4)="","·",Semáforo!E37),""))</f>
        <v/>
      </c>
      <c r="G36" s="12" t="str">
        <f>IF(OR($A36="",$B$1=""),"",IFERROR(IF(INDEX(Clientes!$B$4:$K$23,MATCH($B$1,Clientes!$A$4:$A$23,0),5)="","·",Semáforo!F37),""))</f>
        <v/>
      </c>
      <c r="H36" s="12" t="str">
        <f>IF(OR($A36="",$B$1=""),"",IFERROR(IF(INDEX(Clientes!$B$4:$K$23,MATCH($B$1,Clientes!$A$4:$A$23,0),6)="","·",Semáforo!G37),""))</f>
        <v/>
      </c>
      <c r="I36" s="12" t="str">
        <f>IF(OR($A36="",$B$1=""),"",IFERROR(IF(INDEX(Clientes!$B$4:$K$23,MATCH($B$1,Clientes!$A$4:$A$23,0),7)="","·",Semáforo!H37),""))</f>
        <v/>
      </c>
      <c r="J36" s="12" t="str">
        <f>IF(OR($A36="",$B$1=""),"",IFERROR(IF(INDEX(Clientes!$B$4:$K$23,MATCH($B$1,Clientes!$A$4:$A$23,0),8)="","·",Semáforo!I37),""))</f>
        <v/>
      </c>
      <c r="K36" s="12" t="str">
        <f>IF(OR($A36="",$B$1=""),"",IFERROR(IF(INDEX(Clientes!$B$4:$K$23,MATCH($B$1,Clientes!$A$4:$A$23,0),9)="","·",Semáforo!J37),""))</f>
        <v/>
      </c>
      <c r="L36" s="12" t="str">
        <f>IF(OR($A36="",$B$1=""),"",IFERROR(IF(INDEX(Clientes!$B$4:$K$23,MATCH($B$1,Clientes!$A$4:$A$23,0),10)="","·",Semáforo!K37),""))</f>
        <v/>
      </c>
    </row>
    <row r="37" spans="1:12" x14ac:dyDescent="0.3">
      <c r="A37" s="11" t="str">
        <f>Semáforo!A38</f>
        <v/>
      </c>
      <c r="B37" s="12" t="str">
        <f t="shared" si="1"/>
        <v/>
      </c>
      <c r="C37" s="12" t="str">
        <f>IF(OR($A37="",$B$1=""),"",IFERROR(IF(INDEX(Clientes!$B$4:$K$23,MATCH($B$1,Clientes!$A$4:$A$23,0),1)="","·",Semáforo!B38),""))</f>
        <v/>
      </c>
      <c r="D37" s="12" t="str">
        <f>IF(OR($A37="",$B$1=""),"",IFERROR(IF(INDEX(Clientes!$B$4:$K$23,MATCH($B$1,Clientes!$A$4:$A$23,0),2)="","·",Semáforo!C38),""))</f>
        <v/>
      </c>
      <c r="E37" s="12" t="str">
        <f>IF(OR($A37="",$B$1=""),"",IFERROR(IF(INDEX(Clientes!$B$4:$K$23,MATCH($B$1,Clientes!$A$4:$A$23,0),3)="","·",Semáforo!D38),""))</f>
        <v/>
      </c>
      <c r="F37" s="12" t="str">
        <f>IF(OR($A37="",$B$1=""),"",IFERROR(IF(INDEX(Clientes!$B$4:$K$23,MATCH($B$1,Clientes!$A$4:$A$23,0),4)="","·",Semáforo!E38),""))</f>
        <v/>
      </c>
      <c r="G37" s="12" t="str">
        <f>IF(OR($A37="",$B$1=""),"",IFERROR(IF(INDEX(Clientes!$B$4:$K$23,MATCH($B$1,Clientes!$A$4:$A$23,0),5)="","·",Semáforo!F38),""))</f>
        <v/>
      </c>
      <c r="H37" s="12" t="str">
        <f>IF(OR($A37="",$B$1=""),"",IFERROR(IF(INDEX(Clientes!$B$4:$K$23,MATCH($B$1,Clientes!$A$4:$A$23,0),6)="","·",Semáforo!G38),""))</f>
        <v/>
      </c>
      <c r="I37" s="12" t="str">
        <f>IF(OR($A37="",$B$1=""),"",IFERROR(IF(INDEX(Clientes!$B$4:$K$23,MATCH($B$1,Clientes!$A$4:$A$23,0),7)="","·",Semáforo!H38),""))</f>
        <v/>
      </c>
      <c r="J37" s="12" t="str">
        <f>IF(OR($A37="",$B$1=""),"",IFERROR(IF(INDEX(Clientes!$B$4:$K$23,MATCH($B$1,Clientes!$A$4:$A$23,0),8)="","·",Semáforo!I38),""))</f>
        <v/>
      </c>
      <c r="K37" s="12" t="str">
        <f>IF(OR($A37="",$B$1=""),"",IFERROR(IF(INDEX(Clientes!$B$4:$K$23,MATCH($B$1,Clientes!$A$4:$A$23,0),9)="","·",Semáforo!J38),""))</f>
        <v/>
      </c>
      <c r="L37" s="12" t="str">
        <f>IF(OR($A37="",$B$1=""),"",IFERROR(IF(INDEX(Clientes!$B$4:$K$23,MATCH($B$1,Clientes!$A$4:$A$23,0),10)="","·",Semáforo!K38),""))</f>
        <v/>
      </c>
    </row>
    <row r="38" spans="1:12" x14ac:dyDescent="0.3">
      <c r="A38" s="11" t="str">
        <f>Semáforo!A39</f>
        <v/>
      </c>
      <c r="B38" s="12" t="str">
        <f t="shared" si="1"/>
        <v/>
      </c>
      <c r="C38" s="12" t="str">
        <f>IF(OR($A38="",$B$1=""),"",IFERROR(IF(INDEX(Clientes!$B$4:$K$23,MATCH($B$1,Clientes!$A$4:$A$23,0),1)="","·",Semáforo!B39),""))</f>
        <v/>
      </c>
      <c r="D38" s="12" t="str">
        <f>IF(OR($A38="",$B$1=""),"",IFERROR(IF(INDEX(Clientes!$B$4:$K$23,MATCH($B$1,Clientes!$A$4:$A$23,0),2)="","·",Semáforo!C39),""))</f>
        <v/>
      </c>
      <c r="E38" s="12" t="str">
        <f>IF(OR($A38="",$B$1=""),"",IFERROR(IF(INDEX(Clientes!$B$4:$K$23,MATCH($B$1,Clientes!$A$4:$A$23,0),3)="","·",Semáforo!D39),""))</f>
        <v/>
      </c>
      <c r="F38" s="12" t="str">
        <f>IF(OR($A38="",$B$1=""),"",IFERROR(IF(INDEX(Clientes!$B$4:$K$23,MATCH($B$1,Clientes!$A$4:$A$23,0),4)="","·",Semáforo!E39),""))</f>
        <v/>
      </c>
      <c r="G38" s="12" t="str">
        <f>IF(OR($A38="",$B$1=""),"",IFERROR(IF(INDEX(Clientes!$B$4:$K$23,MATCH($B$1,Clientes!$A$4:$A$23,0),5)="","·",Semáforo!F39),""))</f>
        <v/>
      </c>
      <c r="H38" s="12" t="str">
        <f>IF(OR($A38="",$B$1=""),"",IFERROR(IF(INDEX(Clientes!$B$4:$K$23,MATCH($B$1,Clientes!$A$4:$A$23,0),6)="","·",Semáforo!G39),""))</f>
        <v/>
      </c>
      <c r="I38" s="12" t="str">
        <f>IF(OR($A38="",$B$1=""),"",IFERROR(IF(INDEX(Clientes!$B$4:$K$23,MATCH($B$1,Clientes!$A$4:$A$23,0),7)="","·",Semáforo!H39),""))</f>
        <v/>
      </c>
      <c r="J38" s="12" t="str">
        <f>IF(OR($A38="",$B$1=""),"",IFERROR(IF(INDEX(Clientes!$B$4:$K$23,MATCH($B$1,Clientes!$A$4:$A$23,0),8)="","·",Semáforo!I39),""))</f>
        <v/>
      </c>
      <c r="K38" s="12" t="str">
        <f>IF(OR($A38="",$B$1=""),"",IFERROR(IF(INDEX(Clientes!$B$4:$K$23,MATCH($B$1,Clientes!$A$4:$A$23,0),9)="","·",Semáforo!J39),""))</f>
        <v/>
      </c>
      <c r="L38" s="12" t="str">
        <f>IF(OR($A38="",$B$1=""),"",IFERROR(IF(INDEX(Clientes!$B$4:$K$23,MATCH($B$1,Clientes!$A$4:$A$23,0),10)="","·",Semáforo!K39),""))</f>
        <v/>
      </c>
    </row>
    <row r="39" spans="1:12" x14ac:dyDescent="0.3">
      <c r="A39" s="11" t="str">
        <f>Semáforo!A40</f>
        <v/>
      </c>
      <c r="B39" s="12" t="str">
        <f t="shared" si="1"/>
        <v/>
      </c>
      <c r="C39" s="12" t="str">
        <f>IF(OR($A39="",$B$1=""),"",IFERROR(IF(INDEX(Clientes!$B$4:$K$23,MATCH($B$1,Clientes!$A$4:$A$23,0),1)="","·",Semáforo!B40),""))</f>
        <v/>
      </c>
      <c r="D39" s="12" t="str">
        <f>IF(OR($A39="",$B$1=""),"",IFERROR(IF(INDEX(Clientes!$B$4:$K$23,MATCH($B$1,Clientes!$A$4:$A$23,0),2)="","·",Semáforo!C40),""))</f>
        <v/>
      </c>
      <c r="E39" s="12" t="str">
        <f>IF(OR($A39="",$B$1=""),"",IFERROR(IF(INDEX(Clientes!$B$4:$K$23,MATCH($B$1,Clientes!$A$4:$A$23,0),3)="","·",Semáforo!D40),""))</f>
        <v/>
      </c>
      <c r="F39" s="12" t="str">
        <f>IF(OR($A39="",$B$1=""),"",IFERROR(IF(INDEX(Clientes!$B$4:$K$23,MATCH($B$1,Clientes!$A$4:$A$23,0),4)="","·",Semáforo!E40),""))</f>
        <v/>
      </c>
      <c r="G39" s="12" t="str">
        <f>IF(OR($A39="",$B$1=""),"",IFERROR(IF(INDEX(Clientes!$B$4:$K$23,MATCH($B$1,Clientes!$A$4:$A$23,0),5)="","·",Semáforo!F40),""))</f>
        <v/>
      </c>
      <c r="H39" s="12" t="str">
        <f>IF(OR($A39="",$B$1=""),"",IFERROR(IF(INDEX(Clientes!$B$4:$K$23,MATCH($B$1,Clientes!$A$4:$A$23,0),6)="","·",Semáforo!G40),""))</f>
        <v/>
      </c>
      <c r="I39" s="12" t="str">
        <f>IF(OR($A39="",$B$1=""),"",IFERROR(IF(INDEX(Clientes!$B$4:$K$23,MATCH($B$1,Clientes!$A$4:$A$23,0),7)="","·",Semáforo!H40),""))</f>
        <v/>
      </c>
      <c r="J39" s="12" t="str">
        <f>IF(OR($A39="",$B$1=""),"",IFERROR(IF(INDEX(Clientes!$B$4:$K$23,MATCH($B$1,Clientes!$A$4:$A$23,0),8)="","·",Semáforo!I40),""))</f>
        <v/>
      </c>
      <c r="K39" s="12" t="str">
        <f>IF(OR($A39="",$B$1=""),"",IFERROR(IF(INDEX(Clientes!$B$4:$K$23,MATCH($B$1,Clientes!$A$4:$A$23,0),9)="","·",Semáforo!J40),""))</f>
        <v/>
      </c>
      <c r="L39" s="12" t="str">
        <f>IF(OR($A39="",$B$1=""),"",IFERROR(IF(INDEX(Clientes!$B$4:$K$23,MATCH($B$1,Clientes!$A$4:$A$23,0),10)="","·",Semáforo!K40),""))</f>
        <v/>
      </c>
    </row>
    <row r="40" spans="1:12" x14ac:dyDescent="0.3">
      <c r="A40" s="11" t="str">
        <f>Semáforo!A41</f>
        <v/>
      </c>
      <c r="B40" s="12" t="str">
        <f t="shared" si="1"/>
        <v/>
      </c>
      <c r="C40" s="12" t="str">
        <f>IF(OR($A40="",$B$1=""),"",IFERROR(IF(INDEX(Clientes!$B$4:$K$23,MATCH($B$1,Clientes!$A$4:$A$23,0),1)="","·",Semáforo!B41),""))</f>
        <v/>
      </c>
      <c r="D40" s="12" t="str">
        <f>IF(OR($A40="",$B$1=""),"",IFERROR(IF(INDEX(Clientes!$B$4:$K$23,MATCH($B$1,Clientes!$A$4:$A$23,0),2)="","·",Semáforo!C41),""))</f>
        <v/>
      </c>
      <c r="E40" s="12" t="str">
        <f>IF(OR($A40="",$B$1=""),"",IFERROR(IF(INDEX(Clientes!$B$4:$K$23,MATCH($B$1,Clientes!$A$4:$A$23,0),3)="","·",Semáforo!D41),""))</f>
        <v/>
      </c>
      <c r="F40" s="12" t="str">
        <f>IF(OR($A40="",$B$1=""),"",IFERROR(IF(INDEX(Clientes!$B$4:$K$23,MATCH($B$1,Clientes!$A$4:$A$23,0),4)="","·",Semáforo!E41),""))</f>
        <v/>
      </c>
      <c r="G40" s="12" t="str">
        <f>IF(OR($A40="",$B$1=""),"",IFERROR(IF(INDEX(Clientes!$B$4:$K$23,MATCH($B$1,Clientes!$A$4:$A$23,0),5)="","·",Semáforo!F41),""))</f>
        <v/>
      </c>
      <c r="H40" s="12" t="str">
        <f>IF(OR($A40="",$B$1=""),"",IFERROR(IF(INDEX(Clientes!$B$4:$K$23,MATCH($B$1,Clientes!$A$4:$A$23,0),6)="","·",Semáforo!G41),""))</f>
        <v/>
      </c>
      <c r="I40" s="12" t="str">
        <f>IF(OR($A40="",$B$1=""),"",IFERROR(IF(INDEX(Clientes!$B$4:$K$23,MATCH($B$1,Clientes!$A$4:$A$23,0),7)="","·",Semáforo!H41),""))</f>
        <v/>
      </c>
      <c r="J40" s="12" t="str">
        <f>IF(OR($A40="",$B$1=""),"",IFERROR(IF(INDEX(Clientes!$B$4:$K$23,MATCH($B$1,Clientes!$A$4:$A$23,0),8)="","·",Semáforo!I41),""))</f>
        <v/>
      </c>
      <c r="K40" s="12" t="str">
        <f>IF(OR($A40="",$B$1=""),"",IFERROR(IF(INDEX(Clientes!$B$4:$K$23,MATCH($B$1,Clientes!$A$4:$A$23,0),9)="","·",Semáforo!J41),""))</f>
        <v/>
      </c>
      <c r="L40" s="12" t="str">
        <f>IF(OR($A40="",$B$1=""),"",IFERROR(IF(INDEX(Clientes!$B$4:$K$23,MATCH($B$1,Clientes!$A$4:$A$23,0),10)="","·",Semáforo!K41),""))</f>
        <v/>
      </c>
    </row>
    <row r="41" spans="1:12" x14ac:dyDescent="0.3">
      <c r="A41" s="11" t="str">
        <f>Semáforo!A42</f>
        <v/>
      </c>
      <c r="B41" s="12" t="str">
        <f t="shared" si="1"/>
        <v/>
      </c>
      <c r="C41" s="12" t="str">
        <f>IF(OR($A41="",$B$1=""),"",IFERROR(IF(INDEX(Clientes!$B$4:$K$23,MATCH($B$1,Clientes!$A$4:$A$23,0),1)="","·",Semáforo!B42),""))</f>
        <v/>
      </c>
      <c r="D41" s="12" t="str">
        <f>IF(OR($A41="",$B$1=""),"",IFERROR(IF(INDEX(Clientes!$B$4:$K$23,MATCH($B$1,Clientes!$A$4:$A$23,0),2)="","·",Semáforo!C42),""))</f>
        <v/>
      </c>
      <c r="E41" s="12" t="str">
        <f>IF(OR($A41="",$B$1=""),"",IFERROR(IF(INDEX(Clientes!$B$4:$K$23,MATCH($B$1,Clientes!$A$4:$A$23,0),3)="","·",Semáforo!D42),""))</f>
        <v/>
      </c>
      <c r="F41" s="12" t="str">
        <f>IF(OR($A41="",$B$1=""),"",IFERROR(IF(INDEX(Clientes!$B$4:$K$23,MATCH($B$1,Clientes!$A$4:$A$23,0),4)="","·",Semáforo!E42),""))</f>
        <v/>
      </c>
      <c r="G41" s="12" t="str">
        <f>IF(OR($A41="",$B$1=""),"",IFERROR(IF(INDEX(Clientes!$B$4:$K$23,MATCH($B$1,Clientes!$A$4:$A$23,0),5)="","·",Semáforo!F42),""))</f>
        <v/>
      </c>
      <c r="H41" s="12" t="str">
        <f>IF(OR($A41="",$B$1=""),"",IFERROR(IF(INDEX(Clientes!$B$4:$K$23,MATCH($B$1,Clientes!$A$4:$A$23,0),6)="","·",Semáforo!G42),""))</f>
        <v/>
      </c>
      <c r="I41" s="12" t="str">
        <f>IF(OR($A41="",$B$1=""),"",IFERROR(IF(INDEX(Clientes!$B$4:$K$23,MATCH($B$1,Clientes!$A$4:$A$23,0),7)="","·",Semáforo!H42),""))</f>
        <v/>
      </c>
      <c r="J41" s="12" t="str">
        <f>IF(OR($A41="",$B$1=""),"",IFERROR(IF(INDEX(Clientes!$B$4:$K$23,MATCH($B$1,Clientes!$A$4:$A$23,0),8)="","·",Semáforo!I42),""))</f>
        <v/>
      </c>
      <c r="K41" s="12" t="str">
        <f>IF(OR($A41="",$B$1=""),"",IFERROR(IF(INDEX(Clientes!$B$4:$K$23,MATCH($B$1,Clientes!$A$4:$A$23,0),9)="","·",Semáforo!J42),""))</f>
        <v/>
      </c>
      <c r="L41" s="12" t="str">
        <f>IF(OR($A41="",$B$1=""),"",IFERROR(IF(INDEX(Clientes!$B$4:$K$23,MATCH($B$1,Clientes!$A$4:$A$23,0),10)="","·",Semáforo!K42),""))</f>
        <v/>
      </c>
    </row>
    <row r="42" spans="1:12" x14ac:dyDescent="0.3">
      <c r="A42" s="11" t="str">
        <f>Semáforo!A43</f>
        <v/>
      </c>
      <c r="B42" s="12" t="str">
        <f t="shared" si="1"/>
        <v/>
      </c>
      <c r="C42" s="12" t="str">
        <f>IF(OR($A42="",$B$1=""),"",IFERROR(IF(INDEX(Clientes!$B$4:$K$23,MATCH($B$1,Clientes!$A$4:$A$23,0),1)="","·",Semáforo!B43),""))</f>
        <v/>
      </c>
      <c r="D42" s="12" t="str">
        <f>IF(OR($A42="",$B$1=""),"",IFERROR(IF(INDEX(Clientes!$B$4:$K$23,MATCH($B$1,Clientes!$A$4:$A$23,0),2)="","·",Semáforo!C43),""))</f>
        <v/>
      </c>
      <c r="E42" s="12" t="str">
        <f>IF(OR($A42="",$B$1=""),"",IFERROR(IF(INDEX(Clientes!$B$4:$K$23,MATCH($B$1,Clientes!$A$4:$A$23,0),3)="","·",Semáforo!D43),""))</f>
        <v/>
      </c>
      <c r="F42" s="12" t="str">
        <f>IF(OR($A42="",$B$1=""),"",IFERROR(IF(INDEX(Clientes!$B$4:$K$23,MATCH($B$1,Clientes!$A$4:$A$23,0),4)="","·",Semáforo!E43),""))</f>
        <v/>
      </c>
      <c r="G42" s="12" t="str">
        <f>IF(OR($A42="",$B$1=""),"",IFERROR(IF(INDEX(Clientes!$B$4:$K$23,MATCH($B$1,Clientes!$A$4:$A$23,0),5)="","·",Semáforo!F43),""))</f>
        <v/>
      </c>
      <c r="H42" s="12" t="str">
        <f>IF(OR($A42="",$B$1=""),"",IFERROR(IF(INDEX(Clientes!$B$4:$K$23,MATCH($B$1,Clientes!$A$4:$A$23,0),6)="","·",Semáforo!G43),""))</f>
        <v/>
      </c>
      <c r="I42" s="12" t="str">
        <f>IF(OR($A42="",$B$1=""),"",IFERROR(IF(INDEX(Clientes!$B$4:$K$23,MATCH($B$1,Clientes!$A$4:$A$23,0),7)="","·",Semáforo!H43),""))</f>
        <v/>
      </c>
      <c r="J42" s="12" t="str">
        <f>IF(OR($A42="",$B$1=""),"",IFERROR(IF(INDEX(Clientes!$B$4:$K$23,MATCH($B$1,Clientes!$A$4:$A$23,0),8)="","·",Semáforo!I43),""))</f>
        <v/>
      </c>
      <c r="K42" s="12" t="str">
        <f>IF(OR($A42="",$B$1=""),"",IFERROR(IF(INDEX(Clientes!$B$4:$K$23,MATCH($B$1,Clientes!$A$4:$A$23,0),9)="","·",Semáforo!J43),""))</f>
        <v/>
      </c>
      <c r="L42" s="12" t="str">
        <f>IF(OR($A42="",$B$1=""),"",IFERROR(IF(INDEX(Clientes!$B$4:$K$23,MATCH($B$1,Clientes!$A$4:$A$23,0),10)="","·",Semáforo!K43),""))</f>
        <v/>
      </c>
    </row>
    <row r="43" spans="1:12" x14ac:dyDescent="0.3">
      <c r="A43" s="11" t="str">
        <f>Semáforo!A44</f>
        <v/>
      </c>
      <c r="B43" s="12" t="str">
        <f t="shared" si="1"/>
        <v/>
      </c>
      <c r="C43" s="12" t="str">
        <f>IF(OR($A43="",$B$1=""),"",IFERROR(IF(INDEX(Clientes!$B$4:$K$23,MATCH($B$1,Clientes!$A$4:$A$23,0),1)="","·",Semáforo!B44),""))</f>
        <v/>
      </c>
      <c r="D43" s="12" t="str">
        <f>IF(OR($A43="",$B$1=""),"",IFERROR(IF(INDEX(Clientes!$B$4:$K$23,MATCH($B$1,Clientes!$A$4:$A$23,0),2)="","·",Semáforo!C44),""))</f>
        <v/>
      </c>
      <c r="E43" s="12" t="str">
        <f>IF(OR($A43="",$B$1=""),"",IFERROR(IF(INDEX(Clientes!$B$4:$K$23,MATCH($B$1,Clientes!$A$4:$A$23,0),3)="","·",Semáforo!D44),""))</f>
        <v/>
      </c>
      <c r="F43" s="12" t="str">
        <f>IF(OR($A43="",$B$1=""),"",IFERROR(IF(INDEX(Clientes!$B$4:$K$23,MATCH($B$1,Clientes!$A$4:$A$23,0),4)="","·",Semáforo!E44),""))</f>
        <v/>
      </c>
      <c r="G43" s="12" t="str">
        <f>IF(OR($A43="",$B$1=""),"",IFERROR(IF(INDEX(Clientes!$B$4:$K$23,MATCH($B$1,Clientes!$A$4:$A$23,0),5)="","·",Semáforo!F44),""))</f>
        <v/>
      </c>
      <c r="H43" s="12" t="str">
        <f>IF(OR($A43="",$B$1=""),"",IFERROR(IF(INDEX(Clientes!$B$4:$K$23,MATCH($B$1,Clientes!$A$4:$A$23,0),6)="","·",Semáforo!G44),""))</f>
        <v/>
      </c>
      <c r="I43" s="12" t="str">
        <f>IF(OR($A43="",$B$1=""),"",IFERROR(IF(INDEX(Clientes!$B$4:$K$23,MATCH($B$1,Clientes!$A$4:$A$23,0),7)="","·",Semáforo!H44),""))</f>
        <v/>
      </c>
      <c r="J43" s="12" t="str">
        <f>IF(OR($A43="",$B$1=""),"",IFERROR(IF(INDEX(Clientes!$B$4:$K$23,MATCH($B$1,Clientes!$A$4:$A$23,0),8)="","·",Semáforo!I44),""))</f>
        <v/>
      </c>
      <c r="K43" s="12" t="str">
        <f>IF(OR($A43="",$B$1=""),"",IFERROR(IF(INDEX(Clientes!$B$4:$K$23,MATCH($B$1,Clientes!$A$4:$A$23,0),9)="","·",Semáforo!J44),""))</f>
        <v/>
      </c>
      <c r="L43" s="12" t="str">
        <f>IF(OR($A43="",$B$1=""),"",IFERROR(IF(INDEX(Clientes!$B$4:$K$23,MATCH($B$1,Clientes!$A$4:$A$23,0),10)="","·",Semáforo!K44),""))</f>
        <v/>
      </c>
    </row>
    <row r="44" spans="1:12" x14ac:dyDescent="0.3">
      <c r="A44" s="11" t="str">
        <f>Semáforo!A45</f>
        <v/>
      </c>
      <c r="B44" s="12" t="str">
        <f t="shared" si="1"/>
        <v/>
      </c>
      <c r="C44" s="12" t="str">
        <f>IF(OR($A44="",$B$1=""),"",IFERROR(IF(INDEX(Clientes!$B$4:$K$23,MATCH($B$1,Clientes!$A$4:$A$23,0),1)="","·",Semáforo!B45),""))</f>
        <v/>
      </c>
      <c r="D44" s="12" t="str">
        <f>IF(OR($A44="",$B$1=""),"",IFERROR(IF(INDEX(Clientes!$B$4:$K$23,MATCH($B$1,Clientes!$A$4:$A$23,0),2)="","·",Semáforo!C45),""))</f>
        <v/>
      </c>
      <c r="E44" s="12" t="str">
        <f>IF(OR($A44="",$B$1=""),"",IFERROR(IF(INDEX(Clientes!$B$4:$K$23,MATCH($B$1,Clientes!$A$4:$A$23,0),3)="","·",Semáforo!D45),""))</f>
        <v/>
      </c>
      <c r="F44" s="12" t="str">
        <f>IF(OR($A44="",$B$1=""),"",IFERROR(IF(INDEX(Clientes!$B$4:$K$23,MATCH($B$1,Clientes!$A$4:$A$23,0),4)="","·",Semáforo!E45),""))</f>
        <v/>
      </c>
      <c r="G44" s="12" t="str">
        <f>IF(OR($A44="",$B$1=""),"",IFERROR(IF(INDEX(Clientes!$B$4:$K$23,MATCH($B$1,Clientes!$A$4:$A$23,0),5)="","·",Semáforo!F45),""))</f>
        <v/>
      </c>
      <c r="H44" s="12" t="str">
        <f>IF(OR($A44="",$B$1=""),"",IFERROR(IF(INDEX(Clientes!$B$4:$K$23,MATCH($B$1,Clientes!$A$4:$A$23,0),6)="","·",Semáforo!G45),""))</f>
        <v/>
      </c>
      <c r="I44" s="12" t="str">
        <f>IF(OR($A44="",$B$1=""),"",IFERROR(IF(INDEX(Clientes!$B$4:$K$23,MATCH($B$1,Clientes!$A$4:$A$23,0),7)="","·",Semáforo!H45),""))</f>
        <v/>
      </c>
      <c r="J44" s="12" t="str">
        <f>IF(OR($A44="",$B$1=""),"",IFERROR(IF(INDEX(Clientes!$B$4:$K$23,MATCH($B$1,Clientes!$A$4:$A$23,0),8)="","·",Semáforo!I45),""))</f>
        <v/>
      </c>
      <c r="K44" s="12" t="str">
        <f>IF(OR($A44="",$B$1=""),"",IFERROR(IF(INDEX(Clientes!$B$4:$K$23,MATCH($B$1,Clientes!$A$4:$A$23,0),9)="","·",Semáforo!J45),""))</f>
        <v/>
      </c>
      <c r="L44" s="12" t="str">
        <f>IF(OR($A44="",$B$1=""),"",IFERROR(IF(INDEX(Clientes!$B$4:$K$23,MATCH($B$1,Clientes!$A$4:$A$23,0),10)="","·",Semáforo!K45),""))</f>
        <v/>
      </c>
    </row>
    <row r="45" spans="1:12" x14ac:dyDescent="0.3">
      <c r="A45" s="11" t="str">
        <f>Semáforo!A46</f>
        <v/>
      </c>
      <c r="B45" s="12" t="str">
        <f t="shared" si="1"/>
        <v/>
      </c>
      <c r="C45" s="12" t="str">
        <f>IF(OR($A45="",$B$1=""),"",IFERROR(IF(INDEX(Clientes!$B$4:$K$23,MATCH($B$1,Clientes!$A$4:$A$23,0),1)="","·",Semáforo!B46),""))</f>
        <v/>
      </c>
      <c r="D45" s="12" t="str">
        <f>IF(OR($A45="",$B$1=""),"",IFERROR(IF(INDEX(Clientes!$B$4:$K$23,MATCH($B$1,Clientes!$A$4:$A$23,0),2)="","·",Semáforo!C46),""))</f>
        <v/>
      </c>
      <c r="E45" s="12" t="str">
        <f>IF(OR($A45="",$B$1=""),"",IFERROR(IF(INDEX(Clientes!$B$4:$K$23,MATCH($B$1,Clientes!$A$4:$A$23,0),3)="","·",Semáforo!D46),""))</f>
        <v/>
      </c>
      <c r="F45" s="12" t="str">
        <f>IF(OR($A45="",$B$1=""),"",IFERROR(IF(INDEX(Clientes!$B$4:$K$23,MATCH($B$1,Clientes!$A$4:$A$23,0),4)="","·",Semáforo!E46),""))</f>
        <v/>
      </c>
      <c r="G45" s="12" t="str">
        <f>IF(OR($A45="",$B$1=""),"",IFERROR(IF(INDEX(Clientes!$B$4:$K$23,MATCH($B$1,Clientes!$A$4:$A$23,0),5)="","·",Semáforo!F46),""))</f>
        <v/>
      </c>
      <c r="H45" s="12" t="str">
        <f>IF(OR($A45="",$B$1=""),"",IFERROR(IF(INDEX(Clientes!$B$4:$K$23,MATCH($B$1,Clientes!$A$4:$A$23,0),6)="","·",Semáforo!G46),""))</f>
        <v/>
      </c>
      <c r="I45" s="12" t="str">
        <f>IF(OR($A45="",$B$1=""),"",IFERROR(IF(INDEX(Clientes!$B$4:$K$23,MATCH($B$1,Clientes!$A$4:$A$23,0),7)="","·",Semáforo!H46),""))</f>
        <v/>
      </c>
      <c r="J45" s="12" t="str">
        <f>IF(OR($A45="",$B$1=""),"",IFERROR(IF(INDEX(Clientes!$B$4:$K$23,MATCH($B$1,Clientes!$A$4:$A$23,0),8)="","·",Semáforo!I46),""))</f>
        <v/>
      </c>
      <c r="K45" s="12" t="str">
        <f>IF(OR($A45="",$B$1=""),"",IFERROR(IF(INDEX(Clientes!$B$4:$K$23,MATCH($B$1,Clientes!$A$4:$A$23,0),9)="","·",Semáforo!J46),""))</f>
        <v/>
      </c>
      <c r="L45" s="12" t="str">
        <f>IF(OR($A45="",$B$1=""),"",IFERROR(IF(INDEX(Clientes!$B$4:$K$23,MATCH($B$1,Clientes!$A$4:$A$23,0),10)="","·",Semáforo!K46),""))</f>
        <v/>
      </c>
    </row>
    <row r="46" spans="1:12" x14ac:dyDescent="0.3">
      <c r="A46" s="11" t="str">
        <f>Semáforo!A47</f>
        <v/>
      </c>
      <c r="B46" s="12" t="str">
        <f t="shared" si="1"/>
        <v/>
      </c>
      <c r="C46" s="12" t="str">
        <f>IF(OR($A46="",$B$1=""),"",IFERROR(IF(INDEX(Clientes!$B$4:$K$23,MATCH($B$1,Clientes!$A$4:$A$23,0),1)="","·",Semáforo!B47),""))</f>
        <v/>
      </c>
      <c r="D46" s="12" t="str">
        <f>IF(OR($A46="",$B$1=""),"",IFERROR(IF(INDEX(Clientes!$B$4:$K$23,MATCH($B$1,Clientes!$A$4:$A$23,0),2)="","·",Semáforo!C47),""))</f>
        <v/>
      </c>
      <c r="E46" s="12" t="str">
        <f>IF(OR($A46="",$B$1=""),"",IFERROR(IF(INDEX(Clientes!$B$4:$K$23,MATCH($B$1,Clientes!$A$4:$A$23,0),3)="","·",Semáforo!D47),""))</f>
        <v/>
      </c>
      <c r="F46" s="12" t="str">
        <f>IF(OR($A46="",$B$1=""),"",IFERROR(IF(INDEX(Clientes!$B$4:$K$23,MATCH($B$1,Clientes!$A$4:$A$23,0),4)="","·",Semáforo!E47),""))</f>
        <v/>
      </c>
      <c r="G46" s="12" t="str">
        <f>IF(OR($A46="",$B$1=""),"",IFERROR(IF(INDEX(Clientes!$B$4:$K$23,MATCH($B$1,Clientes!$A$4:$A$23,0),5)="","·",Semáforo!F47),""))</f>
        <v/>
      </c>
      <c r="H46" s="12" t="str">
        <f>IF(OR($A46="",$B$1=""),"",IFERROR(IF(INDEX(Clientes!$B$4:$K$23,MATCH($B$1,Clientes!$A$4:$A$23,0),6)="","·",Semáforo!G47),""))</f>
        <v/>
      </c>
      <c r="I46" s="12" t="str">
        <f>IF(OR($A46="",$B$1=""),"",IFERROR(IF(INDEX(Clientes!$B$4:$K$23,MATCH($B$1,Clientes!$A$4:$A$23,0),7)="","·",Semáforo!H47),""))</f>
        <v/>
      </c>
      <c r="J46" s="12" t="str">
        <f>IF(OR($A46="",$B$1=""),"",IFERROR(IF(INDEX(Clientes!$B$4:$K$23,MATCH($B$1,Clientes!$A$4:$A$23,0),8)="","·",Semáforo!I47),""))</f>
        <v/>
      </c>
      <c r="K46" s="12" t="str">
        <f>IF(OR($A46="",$B$1=""),"",IFERROR(IF(INDEX(Clientes!$B$4:$K$23,MATCH($B$1,Clientes!$A$4:$A$23,0),9)="","·",Semáforo!J47),""))</f>
        <v/>
      </c>
      <c r="L46" s="12" t="str">
        <f>IF(OR($A46="",$B$1=""),"",IFERROR(IF(INDEX(Clientes!$B$4:$K$23,MATCH($B$1,Clientes!$A$4:$A$23,0),10)="","·",Semáforo!K47),""))</f>
        <v/>
      </c>
    </row>
    <row r="47" spans="1:12" x14ac:dyDescent="0.3">
      <c r="A47" s="11" t="str">
        <f>Semáforo!A48</f>
        <v/>
      </c>
      <c r="B47" s="12" t="str">
        <f t="shared" si="1"/>
        <v/>
      </c>
      <c r="C47" s="12" t="str">
        <f>IF(OR($A47="",$B$1=""),"",IFERROR(IF(INDEX(Clientes!$B$4:$K$23,MATCH($B$1,Clientes!$A$4:$A$23,0),1)="","·",Semáforo!B48),""))</f>
        <v/>
      </c>
      <c r="D47" s="12" t="str">
        <f>IF(OR($A47="",$B$1=""),"",IFERROR(IF(INDEX(Clientes!$B$4:$K$23,MATCH($B$1,Clientes!$A$4:$A$23,0),2)="","·",Semáforo!C48),""))</f>
        <v/>
      </c>
      <c r="E47" s="12" t="str">
        <f>IF(OR($A47="",$B$1=""),"",IFERROR(IF(INDEX(Clientes!$B$4:$K$23,MATCH($B$1,Clientes!$A$4:$A$23,0),3)="","·",Semáforo!D48),""))</f>
        <v/>
      </c>
      <c r="F47" s="12" t="str">
        <f>IF(OR($A47="",$B$1=""),"",IFERROR(IF(INDEX(Clientes!$B$4:$K$23,MATCH($B$1,Clientes!$A$4:$A$23,0),4)="","·",Semáforo!E48),""))</f>
        <v/>
      </c>
      <c r="G47" s="12" t="str">
        <f>IF(OR($A47="",$B$1=""),"",IFERROR(IF(INDEX(Clientes!$B$4:$K$23,MATCH($B$1,Clientes!$A$4:$A$23,0),5)="","·",Semáforo!F48),""))</f>
        <v/>
      </c>
      <c r="H47" s="12" t="str">
        <f>IF(OR($A47="",$B$1=""),"",IFERROR(IF(INDEX(Clientes!$B$4:$K$23,MATCH($B$1,Clientes!$A$4:$A$23,0),6)="","·",Semáforo!G48),""))</f>
        <v/>
      </c>
      <c r="I47" s="12" t="str">
        <f>IF(OR($A47="",$B$1=""),"",IFERROR(IF(INDEX(Clientes!$B$4:$K$23,MATCH($B$1,Clientes!$A$4:$A$23,0),7)="","·",Semáforo!H48),""))</f>
        <v/>
      </c>
      <c r="J47" s="12" t="str">
        <f>IF(OR($A47="",$B$1=""),"",IFERROR(IF(INDEX(Clientes!$B$4:$K$23,MATCH($B$1,Clientes!$A$4:$A$23,0),8)="","·",Semáforo!I48),""))</f>
        <v/>
      </c>
      <c r="K47" s="12" t="str">
        <f>IF(OR($A47="",$B$1=""),"",IFERROR(IF(INDEX(Clientes!$B$4:$K$23,MATCH($B$1,Clientes!$A$4:$A$23,0),9)="","·",Semáforo!J48),""))</f>
        <v/>
      </c>
      <c r="L47" s="12" t="str">
        <f>IF(OR($A47="",$B$1=""),"",IFERROR(IF(INDEX(Clientes!$B$4:$K$23,MATCH($B$1,Clientes!$A$4:$A$23,0),10)="","·",Semáforo!K48),""))</f>
        <v/>
      </c>
    </row>
    <row r="48" spans="1:12" x14ac:dyDescent="0.3">
      <c r="A48" s="11" t="str">
        <f>Semáforo!A49</f>
        <v/>
      </c>
      <c r="B48" s="12" t="str">
        <f t="shared" si="1"/>
        <v/>
      </c>
      <c r="C48" s="12" t="str">
        <f>IF(OR($A48="",$B$1=""),"",IFERROR(IF(INDEX(Clientes!$B$4:$K$23,MATCH($B$1,Clientes!$A$4:$A$23,0),1)="","·",Semáforo!B49),""))</f>
        <v/>
      </c>
      <c r="D48" s="12" t="str">
        <f>IF(OR($A48="",$B$1=""),"",IFERROR(IF(INDEX(Clientes!$B$4:$K$23,MATCH($B$1,Clientes!$A$4:$A$23,0),2)="","·",Semáforo!C49),""))</f>
        <v/>
      </c>
      <c r="E48" s="12" t="str">
        <f>IF(OR($A48="",$B$1=""),"",IFERROR(IF(INDEX(Clientes!$B$4:$K$23,MATCH($B$1,Clientes!$A$4:$A$23,0),3)="","·",Semáforo!D49),""))</f>
        <v/>
      </c>
      <c r="F48" s="12" t="str">
        <f>IF(OR($A48="",$B$1=""),"",IFERROR(IF(INDEX(Clientes!$B$4:$K$23,MATCH($B$1,Clientes!$A$4:$A$23,0),4)="","·",Semáforo!E49),""))</f>
        <v/>
      </c>
      <c r="G48" s="12" t="str">
        <f>IF(OR($A48="",$B$1=""),"",IFERROR(IF(INDEX(Clientes!$B$4:$K$23,MATCH($B$1,Clientes!$A$4:$A$23,0),5)="","·",Semáforo!F49),""))</f>
        <v/>
      </c>
      <c r="H48" s="12" t="str">
        <f>IF(OR($A48="",$B$1=""),"",IFERROR(IF(INDEX(Clientes!$B$4:$K$23,MATCH($B$1,Clientes!$A$4:$A$23,0),6)="","·",Semáforo!G49),""))</f>
        <v/>
      </c>
      <c r="I48" s="12" t="str">
        <f>IF(OR($A48="",$B$1=""),"",IFERROR(IF(INDEX(Clientes!$B$4:$K$23,MATCH($B$1,Clientes!$A$4:$A$23,0),7)="","·",Semáforo!H49),""))</f>
        <v/>
      </c>
      <c r="J48" s="12" t="str">
        <f>IF(OR($A48="",$B$1=""),"",IFERROR(IF(INDEX(Clientes!$B$4:$K$23,MATCH($B$1,Clientes!$A$4:$A$23,0),8)="","·",Semáforo!I49),""))</f>
        <v/>
      </c>
      <c r="K48" s="12" t="str">
        <f>IF(OR($A48="",$B$1=""),"",IFERROR(IF(INDEX(Clientes!$B$4:$K$23,MATCH($B$1,Clientes!$A$4:$A$23,0),9)="","·",Semáforo!J49),""))</f>
        <v/>
      </c>
      <c r="L48" s="12" t="str">
        <f>IF(OR($A48="",$B$1=""),"",IFERROR(IF(INDEX(Clientes!$B$4:$K$23,MATCH($B$1,Clientes!$A$4:$A$23,0),10)="","·",Semáforo!K49),""))</f>
        <v/>
      </c>
    </row>
    <row r="49" spans="1:12" x14ac:dyDescent="0.3">
      <c r="A49" s="11" t="str">
        <f>Semáforo!A50</f>
        <v/>
      </c>
      <c r="B49" s="12" t="str">
        <f t="shared" si="1"/>
        <v/>
      </c>
      <c r="C49" s="12" t="str">
        <f>IF(OR($A49="",$B$1=""),"",IFERROR(IF(INDEX(Clientes!$B$4:$K$23,MATCH($B$1,Clientes!$A$4:$A$23,0),1)="","·",Semáforo!B50),""))</f>
        <v/>
      </c>
      <c r="D49" s="12" t="str">
        <f>IF(OR($A49="",$B$1=""),"",IFERROR(IF(INDEX(Clientes!$B$4:$K$23,MATCH($B$1,Clientes!$A$4:$A$23,0),2)="","·",Semáforo!C50),""))</f>
        <v/>
      </c>
      <c r="E49" s="12" t="str">
        <f>IF(OR($A49="",$B$1=""),"",IFERROR(IF(INDEX(Clientes!$B$4:$K$23,MATCH($B$1,Clientes!$A$4:$A$23,0),3)="","·",Semáforo!D50),""))</f>
        <v/>
      </c>
      <c r="F49" s="12" t="str">
        <f>IF(OR($A49="",$B$1=""),"",IFERROR(IF(INDEX(Clientes!$B$4:$K$23,MATCH($B$1,Clientes!$A$4:$A$23,0),4)="","·",Semáforo!E50),""))</f>
        <v/>
      </c>
      <c r="G49" s="12" t="str">
        <f>IF(OR($A49="",$B$1=""),"",IFERROR(IF(INDEX(Clientes!$B$4:$K$23,MATCH($B$1,Clientes!$A$4:$A$23,0),5)="","·",Semáforo!F50),""))</f>
        <v/>
      </c>
      <c r="H49" s="12" t="str">
        <f>IF(OR($A49="",$B$1=""),"",IFERROR(IF(INDEX(Clientes!$B$4:$K$23,MATCH($B$1,Clientes!$A$4:$A$23,0),6)="","·",Semáforo!G50),""))</f>
        <v/>
      </c>
      <c r="I49" s="12" t="str">
        <f>IF(OR($A49="",$B$1=""),"",IFERROR(IF(INDEX(Clientes!$B$4:$K$23,MATCH($B$1,Clientes!$A$4:$A$23,0),7)="","·",Semáforo!H50),""))</f>
        <v/>
      </c>
      <c r="J49" s="12" t="str">
        <f>IF(OR($A49="",$B$1=""),"",IFERROR(IF(INDEX(Clientes!$B$4:$K$23,MATCH($B$1,Clientes!$A$4:$A$23,0),8)="","·",Semáforo!I50),""))</f>
        <v/>
      </c>
      <c r="K49" s="12" t="str">
        <f>IF(OR($A49="",$B$1=""),"",IFERROR(IF(INDEX(Clientes!$B$4:$K$23,MATCH($B$1,Clientes!$A$4:$A$23,0),9)="","·",Semáforo!J50),""))</f>
        <v/>
      </c>
      <c r="L49" s="12" t="str">
        <f>IF(OR($A49="",$B$1=""),"",IFERROR(IF(INDEX(Clientes!$B$4:$K$23,MATCH($B$1,Clientes!$A$4:$A$23,0),10)="","·",Semáforo!K50),""))</f>
        <v/>
      </c>
    </row>
    <row r="50" spans="1:12" x14ac:dyDescent="0.3">
      <c r="A50" s="11" t="str">
        <f>Semáforo!A51</f>
        <v/>
      </c>
      <c r="B50" s="12" t="str">
        <f t="shared" si="1"/>
        <v/>
      </c>
      <c r="C50" s="12" t="str">
        <f>IF(OR($A50="",$B$1=""),"",IFERROR(IF(INDEX(Clientes!$B$4:$K$23,MATCH($B$1,Clientes!$A$4:$A$23,0),1)="","·",Semáforo!B51),""))</f>
        <v/>
      </c>
      <c r="D50" s="12" t="str">
        <f>IF(OR($A50="",$B$1=""),"",IFERROR(IF(INDEX(Clientes!$B$4:$K$23,MATCH($B$1,Clientes!$A$4:$A$23,0),2)="","·",Semáforo!C51),""))</f>
        <v/>
      </c>
      <c r="E50" s="12" t="str">
        <f>IF(OR($A50="",$B$1=""),"",IFERROR(IF(INDEX(Clientes!$B$4:$K$23,MATCH($B$1,Clientes!$A$4:$A$23,0),3)="","·",Semáforo!D51),""))</f>
        <v/>
      </c>
      <c r="F50" s="12" t="str">
        <f>IF(OR($A50="",$B$1=""),"",IFERROR(IF(INDEX(Clientes!$B$4:$K$23,MATCH($B$1,Clientes!$A$4:$A$23,0),4)="","·",Semáforo!E51),""))</f>
        <v/>
      </c>
      <c r="G50" s="12" t="str">
        <f>IF(OR($A50="",$B$1=""),"",IFERROR(IF(INDEX(Clientes!$B$4:$K$23,MATCH($B$1,Clientes!$A$4:$A$23,0),5)="","·",Semáforo!F51),""))</f>
        <v/>
      </c>
      <c r="H50" s="12" t="str">
        <f>IF(OR($A50="",$B$1=""),"",IFERROR(IF(INDEX(Clientes!$B$4:$K$23,MATCH($B$1,Clientes!$A$4:$A$23,0),6)="","·",Semáforo!G51),""))</f>
        <v/>
      </c>
      <c r="I50" s="12" t="str">
        <f>IF(OR($A50="",$B$1=""),"",IFERROR(IF(INDEX(Clientes!$B$4:$K$23,MATCH($B$1,Clientes!$A$4:$A$23,0),7)="","·",Semáforo!H51),""))</f>
        <v/>
      </c>
      <c r="J50" s="12" t="str">
        <f>IF(OR($A50="",$B$1=""),"",IFERROR(IF(INDEX(Clientes!$B$4:$K$23,MATCH($B$1,Clientes!$A$4:$A$23,0),8)="","·",Semáforo!I51),""))</f>
        <v/>
      </c>
      <c r="K50" s="12" t="str">
        <f>IF(OR($A50="",$B$1=""),"",IFERROR(IF(INDEX(Clientes!$B$4:$K$23,MATCH($B$1,Clientes!$A$4:$A$23,0),9)="","·",Semáforo!J51),""))</f>
        <v/>
      </c>
      <c r="L50" s="12" t="str">
        <f>IF(OR($A50="",$B$1=""),"",IFERROR(IF(INDEX(Clientes!$B$4:$K$23,MATCH($B$1,Clientes!$A$4:$A$23,0),10)="","·",Semáforo!K51),""))</f>
        <v/>
      </c>
    </row>
    <row r="51" spans="1:12" x14ac:dyDescent="0.3">
      <c r="A51" s="11" t="str">
        <f>Semáforo!A52</f>
        <v/>
      </c>
      <c r="B51" s="12" t="str">
        <f t="shared" si="1"/>
        <v/>
      </c>
      <c r="C51" s="12" t="str">
        <f>IF(OR($A51="",$B$1=""),"",IFERROR(IF(INDEX(Clientes!$B$4:$K$23,MATCH($B$1,Clientes!$A$4:$A$23,0),1)="","·",Semáforo!B52),""))</f>
        <v/>
      </c>
      <c r="D51" s="12" t="str">
        <f>IF(OR($A51="",$B$1=""),"",IFERROR(IF(INDEX(Clientes!$B$4:$K$23,MATCH($B$1,Clientes!$A$4:$A$23,0),2)="","·",Semáforo!C52),""))</f>
        <v/>
      </c>
      <c r="E51" s="12" t="str">
        <f>IF(OR($A51="",$B$1=""),"",IFERROR(IF(INDEX(Clientes!$B$4:$K$23,MATCH($B$1,Clientes!$A$4:$A$23,0),3)="","·",Semáforo!D52),""))</f>
        <v/>
      </c>
      <c r="F51" s="12" t="str">
        <f>IF(OR($A51="",$B$1=""),"",IFERROR(IF(INDEX(Clientes!$B$4:$K$23,MATCH($B$1,Clientes!$A$4:$A$23,0),4)="","·",Semáforo!E52),""))</f>
        <v/>
      </c>
      <c r="G51" s="12" t="str">
        <f>IF(OR($A51="",$B$1=""),"",IFERROR(IF(INDEX(Clientes!$B$4:$K$23,MATCH($B$1,Clientes!$A$4:$A$23,0),5)="","·",Semáforo!F52),""))</f>
        <v/>
      </c>
      <c r="H51" s="12" t="str">
        <f>IF(OR($A51="",$B$1=""),"",IFERROR(IF(INDEX(Clientes!$B$4:$K$23,MATCH($B$1,Clientes!$A$4:$A$23,0),6)="","·",Semáforo!G52),""))</f>
        <v/>
      </c>
      <c r="I51" s="12" t="str">
        <f>IF(OR($A51="",$B$1=""),"",IFERROR(IF(INDEX(Clientes!$B$4:$K$23,MATCH($B$1,Clientes!$A$4:$A$23,0),7)="","·",Semáforo!H52),""))</f>
        <v/>
      </c>
      <c r="J51" s="12" t="str">
        <f>IF(OR($A51="",$B$1=""),"",IFERROR(IF(INDEX(Clientes!$B$4:$K$23,MATCH($B$1,Clientes!$A$4:$A$23,0),8)="","·",Semáforo!I52),""))</f>
        <v/>
      </c>
      <c r="K51" s="12" t="str">
        <f>IF(OR($A51="",$B$1=""),"",IFERROR(IF(INDEX(Clientes!$B$4:$K$23,MATCH($B$1,Clientes!$A$4:$A$23,0),9)="","·",Semáforo!J52),""))</f>
        <v/>
      </c>
      <c r="L51" s="12" t="str">
        <f>IF(OR($A51="",$B$1=""),"",IFERROR(IF(INDEX(Clientes!$B$4:$K$23,MATCH($B$1,Clientes!$A$4:$A$23,0),10)="","·",Semáforo!K52),""))</f>
        <v/>
      </c>
    </row>
    <row r="52" spans="1:12" x14ac:dyDescent="0.3">
      <c r="A52" s="11" t="str">
        <f>Semáforo!A53</f>
        <v/>
      </c>
      <c r="B52" s="12" t="str">
        <f t="shared" si="1"/>
        <v/>
      </c>
      <c r="C52" s="12" t="str">
        <f>IF(OR($A52="",$B$1=""),"",IFERROR(IF(INDEX(Clientes!$B$4:$K$23,MATCH($B$1,Clientes!$A$4:$A$23,0),1)="","·",Semáforo!B53),""))</f>
        <v/>
      </c>
      <c r="D52" s="12" t="str">
        <f>IF(OR($A52="",$B$1=""),"",IFERROR(IF(INDEX(Clientes!$B$4:$K$23,MATCH($B$1,Clientes!$A$4:$A$23,0),2)="","·",Semáforo!C53),""))</f>
        <v/>
      </c>
      <c r="E52" s="12" t="str">
        <f>IF(OR($A52="",$B$1=""),"",IFERROR(IF(INDEX(Clientes!$B$4:$K$23,MATCH($B$1,Clientes!$A$4:$A$23,0),3)="","·",Semáforo!D53),""))</f>
        <v/>
      </c>
      <c r="F52" s="12" t="str">
        <f>IF(OR($A52="",$B$1=""),"",IFERROR(IF(INDEX(Clientes!$B$4:$K$23,MATCH($B$1,Clientes!$A$4:$A$23,0),4)="","·",Semáforo!E53),""))</f>
        <v/>
      </c>
      <c r="G52" s="12" t="str">
        <f>IF(OR($A52="",$B$1=""),"",IFERROR(IF(INDEX(Clientes!$B$4:$K$23,MATCH($B$1,Clientes!$A$4:$A$23,0),5)="","·",Semáforo!F53),""))</f>
        <v/>
      </c>
      <c r="H52" s="12" t="str">
        <f>IF(OR($A52="",$B$1=""),"",IFERROR(IF(INDEX(Clientes!$B$4:$K$23,MATCH($B$1,Clientes!$A$4:$A$23,0),6)="","·",Semáforo!G53),""))</f>
        <v/>
      </c>
      <c r="I52" s="12" t="str">
        <f>IF(OR($A52="",$B$1=""),"",IFERROR(IF(INDEX(Clientes!$B$4:$K$23,MATCH($B$1,Clientes!$A$4:$A$23,0),7)="","·",Semáforo!H53),""))</f>
        <v/>
      </c>
      <c r="J52" s="12" t="str">
        <f>IF(OR($A52="",$B$1=""),"",IFERROR(IF(INDEX(Clientes!$B$4:$K$23,MATCH($B$1,Clientes!$A$4:$A$23,0),8)="","·",Semáforo!I53),""))</f>
        <v/>
      </c>
      <c r="K52" s="12" t="str">
        <f>IF(OR($A52="",$B$1=""),"",IFERROR(IF(INDEX(Clientes!$B$4:$K$23,MATCH($B$1,Clientes!$A$4:$A$23,0),9)="","·",Semáforo!J53),""))</f>
        <v/>
      </c>
      <c r="L52" s="12" t="str">
        <f>IF(OR($A52="",$B$1=""),"",IFERROR(IF(INDEX(Clientes!$B$4:$K$23,MATCH($B$1,Clientes!$A$4:$A$23,0),10)="","·",Semáforo!K53),""))</f>
        <v/>
      </c>
    </row>
    <row r="53" spans="1:12" x14ac:dyDescent="0.3">
      <c r="A53" s="11" t="str">
        <f>Semáforo!A54</f>
        <v/>
      </c>
      <c r="B53" s="12" t="str">
        <f t="shared" si="1"/>
        <v/>
      </c>
      <c r="C53" s="12" t="str">
        <f>IF(OR($A53="",$B$1=""),"",IFERROR(IF(INDEX(Clientes!$B$4:$K$23,MATCH($B$1,Clientes!$A$4:$A$23,0),1)="","·",Semáforo!B54),""))</f>
        <v/>
      </c>
      <c r="D53" s="12" t="str">
        <f>IF(OR($A53="",$B$1=""),"",IFERROR(IF(INDEX(Clientes!$B$4:$K$23,MATCH($B$1,Clientes!$A$4:$A$23,0),2)="","·",Semáforo!C54),""))</f>
        <v/>
      </c>
      <c r="E53" s="12" t="str">
        <f>IF(OR($A53="",$B$1=""),"",IFERROR(IF(INDEX(Clientes!$B$4:$K$23,MATCH($B$1,Clientes!$A$4:$A$23,0),3)="","·",Semáforo!D54),""))</f>
        <v/>
      </c>
      <c r="F53" s="12" t="str">
        <f>IF(OR($A53="",$B$1=""),"",IFERROR(IF(INDEX(Clientes!$B$4:$K$23,MATCH($B$1,Clientes!$A$4:$A$23,0),4)="","·",Semáforo!E54),""))</f>
        <v/>
      </c>
      <c r="G53" s="12" t="str">
        <f>IF(OR($A53="",$B$1=""),"",IFERROR(IF(INDEX(Clientes!$B$4:$K$23,MATCH($B$1,Clientes!$A$4:$A$23,0),5)="","·",Semáforo!F54),""))</f>
        <v/>
      </c>
      <c r="H53" s="12" t="str">
        <f>IF(OR($A53="",$B$1=""),"",IFERROR(IF(INDEX(Clientes!$B$4:$K$23,MATCH($B$1,Clientes!$A$4:$A$23,0),6)="","·",Semáforo!G54),""))</f>
        <v/>
      </c>
      <c r="I53" s="12" t="str">
        <f>IF(OR($A53="",$B$1=""),"",IFERROR(IF(INDEX(Clientes!$B$4:$K$23,MATCH($B$1,Clientes!$A$4:$A$23,0),7)="","·",Semáforo!H54),""))</f>
        <v/>
      </c>
      <c r="J53" s="12" t="str">
        <f>IF(OR($A53="",$B$1=""),"",IFERROR(IF(INDEX(Clientes!$B$4:$K$23,MATCH($B$1,Clientes!$A$4:$A$23,0),8)="","·",Semáforo!I54),""))</f>
        <v/>
      </c>
      <c r="K53" s="12" t="str">
        <f>IF(OR($A53="",$B$1=""),"",IFERROR(IF(INDEX(Clientes!$B$4:$K$23,MATCH($B$1,Clientes!$A$4:$A$23,0),9)="","·",Semáforo!J54),""))</f>
        <v/>
      </c>
      <c r="L53" s="12" t="str">
        <f>IF(OR($A53="",$B$1=""),"",IFERROR(IF(INDEX(Clientes!$B$4:$K$23,MATCH($B$1,Clientes!$A$4:$A$23,0),10)="","·",Semáforo!K54),""))</f>
        <v/>
      </c>
    </row>
    <row r="54" spans="1:12" x14ac:dyDescent="0.3">
      <c r="A54" s="11" t="str">
        <f>Semáforo!A55</f>
        <v/>
      </c>
      <c r="B54" s="12" t="str">
        <f t="shared" si="1"/>
        <v/>
      </c>
      <c r="C54" s="12" t="str">
        <f>IF(OR($A54="",$B$1=""),"",IFERROR(IF(INDEX(Clientes!$B$4:$K$23,MATCH($B$1,Clientes!$A$4:$A$23,0),1)="","·",Semáforo!B55),""))</f>
        <v/>
      </c>
      <c r="D54" s="12" t="str">
        <f>IF(OR($A54="",$B$1=""),"",IFERROR(IF(INDEX(Clientes!$B$4:$K$23,MATCH($B$1,Clientes!$A$4:$A$23,0),2)="","·",Semáforo!C55),""))</f>
        <v/>
      </c>
      <c r="E54" s="12" t="str">
        <f>IF(OR($A54="",$B$1=""),"",IFERROR(IF(INDEX(Clientes!$B$4:$K$23,MATCH($B$1,Clientes!$A$4:$A$23,0),3)="","·",Semáforo!D55),""))</f>
        <v/>
      </c>
      <c r="F54" s="12" t="str">
        <f>IF(OR($A54="",$B$1=""),"",IFERROR(IF(INDEX(Clientes!$B$4:$K$23,MATCH($B$1,Clientes!$A$4:$A$23,0),4)="","·",Semáforo!E55),""))</f>
        <v/>
      </c>
      <c r="G54" s="12" t="str">
        <f>IF(OR($A54="",$B$1=""),"",IFERROR(IF(INDEX(Clientes!$B$4:$K$23,MATCH($B$1,Clientes!$A$4:$A$23,0),5)="","·",Semáforo!F55),""))</f>
        <v/>
      </c>
      <c r="H54" s="12" t="str">
        <f>IF(OR($A54="",$B$1=""),"",IFERROR(IF(INDEX(Clientes!$B$4:$K$23,MATCH($B$1,Clientes!$A$4:$A$23,0),6)="","·",Semáforo!G55),""))</f>
        <v/>
      </c>
      <c r="I54" s="12" t="str">
        <f>IF(OR($A54="",$B$1=""),"",IFERROR(IF(INDEX(Clientes!$B$4:$K$23,MATCH($B$1,Clientes!$A$4:$A$23,0),7)="","·",Semáforo!H55),""))</f>
        <v/>
      </c>
      <c r="J54" s="12" t="str">
        <f>IF(OR($A54="",$B$1=""),"",IFERROR(IF(INDEX(Clientes!$B$4:$K$23,MATCH($B$1,Clientes!$A$4:$A$23,0),8)="","·",Semáforo!I55),""))</f>
        <v/>
      </c>
      <c r="K54" s="12" t="str">
        <f>IF(OR($A54="",$B$1=""),"",IFERROR(IF(INDEX(Clientes!$B$4:$K$23,MATCH($B$1,Clientes!$A$4:$A$23,0),9)="","·",Semáforo!J55),""))</f>
        <v/>
      </c>
      <c r="L54" s="12" t="str">
        <f>IF(OR($A54="",$B$1=""),"",IFERROR(IF(INDEX(Clientes!$B$4:$K$23,MATCH($B$1,Clientes!$A$4:$A$23,0),10)="","·",Semáforo!K55),""))</f>
        <v/>
      </c>
    </row>
    <row r="55" spans="1:12" x14ac:dyDescent="0.3">
      <c r="A55" s="11" t="str">
        <f>Semáforo!A56</f>
        <v/>
      </c>
      <c r="B55" s="12" t="str">
        <f t="shared" si="1"/>
        <v/>
      </c>
      <c r="C55" s="12" t="str">
        <f>IF(OR($A55="",$B$1=""),"",IFERROR(IF(INDEX(Clientes!$B$4:$K$23,MATCH($B$1,Clientes!$A$4:$A$23,0),1)="","·",Semáforo!B56),""))</f>
        <v/>
      </c>
      <c r="D55" s="12" t="str">
        <f>IF(OR($A55="",$B$1=""),"",IFERROR(IF(INDEX(Clientes!$B$4:$K$23,MATCH($B$1,Clientes!$A$4:$A$23,0),2)="","·",Semáforo!C56),""))</f>
        <v/>
      </c>
      <c r="E55" s="12" t="str">
        <f>IF(OR($A55="",$B$1=""),"",IFERROR(IF(INDEX(Clientes!$B$4:$K$23,MATCH($B$1,Clientes!$A$4:$A$23,0),3)="","·",Semáforo!D56),""))</f>
        <v/>
      </c>
      <c r="F55" s="12" t="str">
        <f>IF(OR($A55="",$B$1=""),"",IFERROR(IF(INDEX(Clientes!$B$4:$K$23,MATCH($B$1,Clientes!$A$4:$A$23,0),4)="","·",Semáforo!E56),""))</f>
        <v/>
      </c>
      <c r="G55" s="12" t="str">
        <f>IF(OR($A55="",$B$1=""),"",IFERROR(IF(INDEX(Clientes!$B$4:$K$23,MATCH($B$1,Clientes!$A$4:$A$23,0),5)="","·",Semáforo!F56),""))</f>
        <v/>
      </c>
      <c r="H55" s="12" t="str">
        <f>IF(OR($A55="",$B$1=""),"",IFERROR(IF(INDEX(Clientes!$B$4:$K$23,MATCH($B$1,Clientes!$A$4:$A$23,0),6)="","·",Semáforo!G56),""))</f>
        <v/>
      </c>
      <c r="I55" s="12" t="str">
        <f>IF(OR($A55="",$B$1=""),"",IFERROR(IF(INDEX(Clientes!$B$4:$K$23,MATCH($B$1,Clientes!$A$4:$A$23,0),7)="","·",Semáforo!H56),""))</f>
        <v/>
      </c>
      <c r="J55" s="12" t="str">
        <f>IF(OR($A55="",$B$1=""),"",IFERROR(IF(INDEX(Clientes!$B$4:$K$23,MATCH($B$1,Clientes!$A$4:$A$23,0),8)="","·",Semáforo!I56),""))</f>
        <v/>
      </c>
      <c r="K55" s="12" t="str">
        <f>IF(OR($A55="",$B$1=""),"",IFERROR(IF(INDEX(Clientes!$B$4:$K$23,MATCH($B$1,Clientes!$A$4:$A$23,0),9)="","·",Semáforo!J56),""))</f>
        <v/>
      </c>
      <c r="L55" s="12" t="str">
        <f>IF(OR($A55="",$B$1=""),"",IFERROR(IF(INDEX(Clientes!$B$4:$K$23,MATCH($B$1,Clientes!$A$4:$A$23,0),10)="","·",Semáforo!K56),""))</f>
        <v/>
      </c>
    </row>
    <row r="56" spans="1:12" x14ac:dyDescent="0.3">
      <c r="A56" s="11" t="str">
        <f>Semáforo!A57</f>
        <v/>
      </c>
      <c r="B56" s="12" t="str">
        <f t="shared" si="1"/>
        <v/>
      </c>
      <c r="C56" s="12" t="str">
        <f>IF(OR($A56="",$B$1=""),"",IFERROR(IF(INDEX(Clientes!$B$4:$K$23,MATCH($B$1,Clientes!$A$4:$A$23,0),1)="","·",Semáforo!B57),""))</f>
        <v/>
      </c>
      <c r="D56" s="12" t="str">
        <f>IF(OR($A56="",$B$1=""),"",IFERROR(IF(INDEX(Clientes!$B$4:$K$23,MATCH($B$1,Clientes!$A$4:$A$23,0),2)="","·",Semáforo!C57),""))</f>
        <v/>
      </c>
      <c r="E56" s="12" t="str">
        <f>IF(OR($A56="",$B$1=""),"",IFERROR(IF(INDEX(Clientes!$B$4:$K$23,MATCH($B$1,Clientes!$A$4:$A$23,0),3)="","·",Semáforo!D57),""))</f>
        <v/>
      </c>
      <c r="F56" s="12" t="str">
        <f>IF(OR($A56="",$B$1=""),"",IFERROR(IF(INDEX(Clientes!$B$4:$K$23,MATCH($B$1,Clientes!$A$4:$A$23,0),4)="","·",Semáforo!E57),""))</f>
        <v/>
      </c>
      <c r="G56" s="12" t="str">
        <f>IF(OR($A56="",$B$1=""),"",IFERROR(IF(INDEX(Clientes!$B$4:$K$23,MATCH($B$1,Clientes!$A$4:$A$23,0),5)="","·",Semáforo!F57),""))</f>
        <v/>
      </c>
      <c r="H56" s="12" t="str">
        <f>IF(OR($A56="",$B$1=""),"",IFERROR(IF(INDEX(Clientes!$B$4:$K$23,MATCH($B$1,Clientes!$A$4:$A$23,0),6)="","·",Semáforo!G57),""))</f>
        <v/>
      </c>
      <c r="I56" s="12" t="str">
        <f>IF(OR($A56="",$B$1=""),"",IFERROR(IF(INDEX(Clientes!$B$4:$K$23,MATCH($B$1,Clientes!$A$4:$A$23,0),7)="","·",Semáforo!H57),""))</f>
        <v/>
      </c>
      <c r="J56" s="12" t="str">
        <f>IF(OR($A56="",$B$1=""),"",IFERROR(IF(INDEX(Clientes!$B$4:$K$23,MATCH($B$1,Clientes!$A$4:$A$23,0),8)="","·",Semáforo!I57),""))</f>
        <v/>
      </c>
      <c r="K56" s="12" t="str">
        <f>IF(OR($A56="",$B$1=""),"",IFERROR(IF(INDEX(Clientes!$B$4:$K$23,MATCH($B$1,Clientes!$A$4:$A$23,0),9)="","·",Semáforo!J57),""))</f>
        <v/>
      </c>
      <c r="L56" s="12" t="str">
        <f>IF(OR($A56="",$B$1=""),"",IFERROR(IF(INDEX(Clientes!$B$4:$K$23,MATCH($B$1,Clientes!$A$4:$A$23,0),10)="","·",Semáforo!K57),""))</f>
        <v/>
      </c>
    </row>
    <row r="57" spans="1:12" x14ac:dyDescent="0.3">
      <c r="A57" s="11" t="str">
        <f>Semáforo!A58</f>
        <v/>
      </c>
      <c r="B57" s="12" t="str">
        <f t="shared" si="1"/>
        <v/>
      </c>
      <c r="C57" s="12" t="str">
        <f>IF(OR($A57="",$B$1=""),"",IFERROR(IF(INDEX(Clientes!$B$4:$K$23,MATCH($B$1,Clientes!$A$4:$A$23,0),1)="","·",Semáforo!B58),""))</f>
        <v/>
      </c>
      <c r="D57" s="12" t="str">
        <f>IF(OR($A57="",$B$1=""),"",IFERROR(IF(INDEX(Clientes!$B$4:$K$23,MATCH($B$1,Clientes!$A$4:$A$23,0),2)="","·",Semáforo!C58),""))</f>
        <v/>
      </c>
      <c r="E57" s="12" t="str">
        <f>IF(OR($A57="",$B$1=""),"",IFERROR(IF(INDEX(Clientes!$B$4:$K$23,MATCH($B$1,Clientes!$A$4:$A$23,0),3)="","·",Semáforo!D58),""))</f>
        <v/>
      </c>
      <c r="F57" s="12" t="str">
        <f>IF(OR($A57="",$B$1=""),"",IFERROR(IF(INDEX(Clientes!$B$4:$K$23,MATCH($B$1,Clientes!$A$4:$A$23,0),4)="","·",Semáforo!E58),""))</f>
        <v/>
      </c>
      <c r="G57" s="12" t="str">
        <f>IF(OR($A57="",$B$1=""),"",IFERROR(IF(INDEX(Clientes!$B$4:$K$23,MATCH($B$1,Clientes!$A$4:$A$23,0),5)="","·",Semáforo!F58),""))</f>
        <v/>
      </c>
      <c r="H57" s="12" t="str">
        <f>IF(OR($A57="",$B$1=""),"",IFERROR(IF(INDEX(Clientes!$B$4:$K$23,MATCH($B$1,Clientes!$A$4:$A$23,0),6)="","·",Semáforo!G58),""))</f>
        <v/>
      </c>
      <c r="I57" s="12" t="str">
        <f>IF(OR($A57="",$B$1=""),"",IFERROR(IF(INDEX(Clientes!$B$4:$K$23,MATCH($B$1,Clientes!$A$4:$A$23,0),7)="","·",Semáforo!H58),""))</f>
        <v/>
      </c>
      <c r="J57" s="12" t="str">
        <f>IF(OR($A57="",$B$1=""),"",IFERROR(IF(INDEX(Clientes!$B$4:$K$23,MATCH($B$1,Clientes!$A$4:$A$23,0),8)="","·",Semáforo!I58),""))</f>
        <v/>
      </c>
      <c r="K57" s="12" t="str">
        <f>IF(OR($A57="",$B$1=""),"",IFERROR(IF(INDEX(Clientes!$B$4:$K$23,MATCH($B$1,Clientes!$A$4:$A$23,0),9)="","·",Semáforo!J58),""))</f>
        <v/>
      </c>
      <c r="L57" s="12" t="str">
        <f>IF(OR($A57="",$B$1=""),"",IFERROR(IF(INDEX(Clientes!$B$4:$K$23,MATCH($B$1,Clientes!$A$4:$A$23,0),10)="","·",Semáforo!K58),""))</f>
        <v/>
      </c>
    </row>
    <row r="58" spans="1:12" x14ac:dyDescent="0.3">
      <c r="A58" s="11" t="str">
        <f>Semáforo!A59</f>
        <v/>
      </c>
      <c r="B58" s="12" t="str">
        <f t="shared" si="1"/>
        <v/>
      </c>
      <c r="C58" s="12" t="str">
        <f>IF(OR($A58="",$B$1=""),"",IFERROR(IF(INDEX(Clientes!$B$4:$K$23,MATCH($B$1,Clientes!$A$4:$A$23,0),1)="","·",Semáforo!B59),""))</f>
        <v/>
      </c>
      <c r="D58" s="12" t="str">
        <f>IF(OR($A58="",$B$1=""),"",IFERROR(IF(INDEX(Clientes!$B$4:$K$23,MATCH($B$1,Clientes!$A$4:$A$23,0),2)="","·",Semáforo!C59),""))</f>
        <v/>
      </c>
      <c r="E58" s="12" t="str">
        <f>IF(OR($A58="",$B$1=""),"",IFERROR(IF(INDEX(Clientes!$B$4:$K$23,MATCH($B$1,Clientes!$A$4:$A$23,0),3)="","·",Semáforo!D59),""))</f>
        <v/>
      </c>
      <c r="F58" s="12" t="str">
        <f>IF(OR($A58="",$B$1=""),"",IFERROR(IF(INDEX(Clientes!$B$4:$K$23,MATCH($B$1,Clientes!$A$4:$A$23,0),4)="","·",Semáforo!E59),""))</f>
        <v/>
      </c>
      <c r="G58" s="12" t="str">
        <f>IF(OR($A58="",$B$1=""),"",IFERROR(IF(INDEX(Clientes!$B$4:$K$23,MATCH($B$1,Clientes!$A$4:$A$23,0),5)="","·",Semáforo!F59),""))</f>
        <v/>
      </c>
      <c r="H58" s="12" t="str">
        <f>IF(OR($A58="",$B$1=""),"",IFERROR(IF(INDEX(Clientes!$B$4:$K$23,MATCH($B$1,Clientes!$A$4:$A$23,0),6)="","·",Semáforo!G59),""))</f>
        <v/>
      </c>
      <c r="I58" s="12" t="str">
        <f>IF(OR($A58="",$B$1=""),"",IFERROR(IF(INDEX(Clientes!$B$4:$K$23,MATCH($B$1,Clientes!$A$4:$A$23,0),7)="","·",Semáforo!H59),""))</f>
        <v/>
      </c>
      <c r="J58" s="12" t="str">
        <f>IF(OR($A58="",$B$1=""),"",IFERROR(IF(INDEX(Clientes!$B$4:$K$23,MATCH($B$1,Clientes!$A$4:$A$23,0),8)="","·",Semáforo!I59),""))</f>
        <v/>
      </c>
      <c r="K58" s="12" t="str">
        <f>IF(OR($A58="",$B$1=""),"",IFERROR(IF(INDEX(Clientes!$B$4:$K$23,MATCH($B$1,Clientes!$A$4:$A$23,0),9)="","·",Semáforo!J59),""))</f>
        <v/>
      </c>
      <c r="L58" s="12" t="str">
        <f>IF(OR($A58="",$B$1=""),"",IFERROR(IF(INDEX(Clientes!$B$4:$K$23,MATCH($B$1,Clientes!$A$4:$A$23,0),10)="","·",Semáforo!K59),""))</f>
        <v/>
      </c>
    </row>
    <row r="59" spans="1:12" x14ac:dyDescent="0.3">
      <c r="A59" s="11" t="str">
        <f>Semáforo!A60</f>
        <v/>
      </c>
      <c r="B59" s="12" t="str">
        <f t="shared" si="1"/>
        <v/>
      </c>
      <c r="C59" s="12" t="str">
        <f>IF(OR($A59="",$B$1=""),"",IFERROR(IF(INDEX(Clientes!$B$4:$K$23,MATCH($B$1,Clientes!$A$4:$A$23,0),1)="","·",Semáforo!B60),""))</f>
        <v/>
      </c>
      <c r="D59" s="12" t="str">
        <f>IF(OR($A59="",$B$1=""),"",IFERROR(IF(INDEX(Clientes!$B$4:$K$23,MATCH($B$1,Clientes!$A$4:$A$23,0),2)="","·",Semáforo!C60),""))</f>
        <v/>
      </c>
      <c r="E59" s="12" t="str">
        <f>IF(OR($A59="",$B$1=""),"",IFERROR(IF(INDEX(Clientes!$B$4:$K$23,MATCH($B$1,Clientes!$A$4:$A$23,0),3)="","·",Semáforo!D60),""))</f>
        <v/>
      </c>
      <c r="F59" s="12" t="str">
        <f>IF(OR($A59="",$B$1=""),"",IFERROR(IF(INDEX(Clientes!$B$4:$K$23,MATCH($B$1,Clientes!$A$4:$A$23,0),4)="","·",Semáforo!E60),""))</f>
        <v/>
      </c>
      <c r="G59" s="12" t="str">
        <f>IF(OR($A59="",$B$1=""),"",IFERROR(IF(INDEX(Clientes!$B$4:$K$23,MATCH($B$1,Clientes!$A$4:$A$23,0),5)="","·",Semáforo!F60),""))</f>
        <v/>
      </c>
      <c r="H59" s="12" t="str">
        <f>IF(OR($A59="",$B$1=""),"",IFERROR(IF(INDEX(Clientes!$B$4:$K$23,MATCH($B$1,Clientes!$A$4:$A$23,0),6)="","·",Semáforo!G60),""))</f>
        <v/>
      </c>
      <c r="I59" s="12" t="str">
        <f>IF(OR($A59="",$B$1=""),"",IFERROR(IF(INDEX(Clientes!$B$4:$K$23,MATCH($B$1,Clientes!$A$4:$A$23,0),7)="","·",Semáforo!H60),""))</f>
        <v/>
      </c>
      <c r="J59" s="12" t="str">
        <f>IF(OR($A59="",$B$1=""),"",IFERROR(IF(INDEX(Clientes!$B$4:$K$23,MATCH($B$1,Clientes!$A$4:$A$23,0),8)="","·",Semáforo!I60),""))</f>
        <v/>
      </c>
      <c r="K59" s="12" t="str">
        <f>IF(OR($A59="",$B$1=""),"",IFERROR(IF(INDEX(Clientes!$B$4:$K$23,MATCH($B$1,Clientes!$A$4:$A$23,0),9)="","·",Semáforo!J60),""))</f>
        <v/>
      </c>
      <c r="L59" s="12" t="str">
        <f>IF(OR($A59="",$B$1=""),"",IFERROR(IF(INDEX(Clientes!$B$4:$K$23,MATCH($B$1,Clientes!$A$4:$A$23,0),10)="","·",Semáforo!K60),""))</f>
        <v/>
      </c>
    </row>
    <row r="60" spans="1:12" x14ac:dyDescent="0.3">
      <c r="A60" s="11" t="str">
        <f>Semáforo!A61</f>
        <v/>
      </c>
      <c r="B60" s="12" t="str">
        <f t="shared" si="1"/>
        <v/>
      </c>
      <c r="C60" s="12" t="str">
        <f>IF(OR($A60="",$B$1=""),"",IFERROR(IF(INDEX(Clientes!$B$4:$K$23,MATCH($B$1,Clientes!$A$4:$A$23,0),1)="","·",Semáforo!B61),""))</f>
        <v/>
      </c>
      <c r="D60" s="12" t="str">
        <f>IF(OR($A60="",$B$1=""),"",IFERROR(IF(INDEX(Clientes!$B$4:$K$23,MATCH($B$1,Clientes!$A$4:$A$23,0),2)="","·",Semáforo!C61),""))</f>
        <v/>
      </c>
      <c r="E60" s="12" t="str">
        <f>IF(OR($A60="",$B$1=""),"",IFERROR(IF(INDEX(Clientes!$B$4:$K$23,MATCH($B$1,Clientes!$A$4:$A$23,0),3)="","·",Semáforo!D61),""))</f>
        <v/>
      </c>
      <c r="F60" s="12" t="str">
        <f>IF(OR($A60="",$B$1=""),"",IFERROR(IF(INDEX(Clientes!$B$4:$K$23,MATCH($B$1,Clientes!$A$4:$A$23,0),4)="","·",Semáforo!E61),""))</f>
        <v/>
      </c>
      <c r="G60" s="12" t="str">
        <f>IF(OR($A60="",$B$1=""),"",IFERROR(IF(INDEX(Clientes!$B$4:$K$23,MATCH($B$1,Clientes!$A$4:$A$23,0),5)="","·",Semáforo!F61),""))</f>
        <v/>
      </c>
      <c r="H60" s="12" t="str">
        <f>IF(OR($A60="",$B$1=""),"",IFERROR(IF(INDEX(Clientes!$B$4:$K$23,MATCH($B$1,Clientes!$A$4:$A$23,0),6)="","·",Semáforo!G61),""))</f>
        <v/>
      </c>
      <c r="I60" s="12" t="str">
        <f>IF(OR($A60="",$B$1=""),"",IFERROR(IF(INDEX(Clientes!$B$4:$K$23,MATCH($B$1,Clientes!$A$4:$A$23,0),7)="","·",Semáforo!H61),""))</f>
        <v/>
      </c>
      <c r="J60" s="12" t="str">
        <f>IF(OR($A60="",$B$1=""),"",IFERROR(IF(INDEX(Clientes!$B$4:$K$23,MATCH($B$1,Clientes!$A$4:$A$23,0),8)="","·",Semáforo!I61),""))</f>
        <v/>
      </c>
      <c r="K60" s="12" t="str">
        <f>IF(OR($A60="",$B$1=""),"",IFERROR(IF(INDEX(Clientes!$B$4:$K$23,MATCH($B$1,Clientes!$A$4:$A$23,0),9)="","·",Semáforo!J61),""))</f>
        <v/>
      </c>
      <c r="L60" s="12" t="str">
        <f>IF(OR($A60="",$B$1=""),"",IFERROR(IF(INDEX(Clientes!$B$4:$K$23,MATCH($B$1,Clientes!$A$4:$A$23,0),10)="","·",Semáforo!K61),""))</f>
        <v/>
      </c>
    </row>
    <row r="61" spans="1:12" x14ac:dyDescent="0.3">
      <c r="A61" s="11" t="str">
        <f>Semáforo!A62</f>
        <v/>
      </c>
      <c r="B61" s="12" t="str">
        <f t="shared" si="1"/>
        <v/>
      </c>
      <c r="C61" s="12" t="str">
        <f>IF(OR($A61="",$B$1=""),"",IFERROR(IF(INDEX(Clientes!$B$4:$K$23,MATCH($B$1,Clientes!$A$4:$A$23,0),1)="","·",Semáforo!B62),""))</f>
        <v/>
      </c>
      <c r="D61" s="12" t="str">
        <f>IF(OR($A61="",$B$1=""),"",IFERROR(IF(INDEX(Clientes!$B$4:$K$23,MATCH($B$1,Clientes!$A$4:$A$23,0),2)="","·",Semáforo!C62),""))</f>
        <v/>
      </c>
      <c r="E61" s="12" t="str">
        <f>IF(OR($A61="",$B$1=""),"",IFERROR(IF(INDEX(Clientes!$B$4:$K$23,MATCH($B$1,Clientes!$A$4:$A$23,0),3)="","·",Semáforo!D62),""))</f>
        <v/>
      </c>
      <c r="F61" s="12" t="str">
        <f>IF(OR($A61="",$B$1=""),"",IFERROR(IF(INDEX(Clientes!$B$4:$K$23,MATCH($B$1,Clientes!$A$4:$A$23,0),4)="","·",Semáforo!E62),""))</f>
        <v/>
      </c>
      <c r="G61" s="12" t="str">
        <f>IF(OR($A61="",$B$1=""),"",IFERROR(IF(INDEX(Clientes!$B$4:$K$23,MATCH($B$1,Clientes!$A$4:$A$23,0),5)="","·",Semáforo!F62),""))</f>
        <v/>
      </c>
      <c r="H61" s="12" t="str">
        <f>IF(OR($A61="",$B$1=""),"",IFERROR(IF(INDEX(Clientes!$B$4:$K$23,MATCH($B$1,Clientes!$A$4:$A$23,0),6)="","·",Semáforo!G62),""))</f>
        <v/>
      </c>
      <c r="I61" s="12" t="str">
        <f>IF(OR($A61="",$B$1=""),"",IFERROR(IF(INDEX(Clientes!$B$4:$K$23,MATCH($B$1,Clientes!$A$4:$A$23,0),7)="","·",Semáforo!H62),""))</f>
        <v/>
      </c>
      <c r="J61" s="12" t="str">
        <f>IF(OR($A61="",$B$1=""),"",IFERROR(IF(INDEX(Clientes!$B$4:$K$23,MATCH($B$1,Clientes!$A$4:$A$23,0),8)="","·",Semáforo!I62),""))</f>
        <v/>
      </c>
      <c r="K61" s="12" t="str">
        <f>IF(OR($A61="",$B$1=""),"",IFERROR(IF(INDEX(Clientes!$B$4:$K$23,MATCH($B$1,Clientes!$A$4:$A$23,0),9)="","·",Semáforo!J62),""))</f>
        <v/>
      </c>
      <c r="L61" s="12" t="str">
        <f>IF(OR($A61="",$B$1=""),"",IFERROR(IF(INDEX(Clientes!$B$4:$K$23,MATCH($B$1,Clientes!$A$4:$A$23,0),10)="","·",Semáforo!K62),""))</f>
        <v/>
      </c>
    </row>
    <row r="62" spans="1:12" x14ac:dyDescent="0.3">
      <c r="A62" s="11" t="str">
        <f>Semáforo!A63</f>
        <v/>
      </c>
      <c r="B62" s="12" t="str">
        <f t="shared" si="1"/>
        <v/>
      </c>
      <c r="C62" s="12" t="str">
        <f>IF(OR($A62="",$B$1=""),"",IFERROR(IF(INDEX(Clientes!$B$4:$K$23,MATCH($B$1,Clientes!$A$4:$A$23,0),1)="","·",Semáforo!B63),""))</f>
        <v/>
      </c>
      <c r="D62" s="12" t="str">
        <f>IF(OR($A62="",$B$1=""),"",IFERROR(IF(INDEX(Clientes!$B$4:$K$23,MATCH($B$1,Clientes!$A$4:$A$23,0),2)="","·",Semáforo!C63),""))</f>
        <v/>
      </c>
      <c r="E62" s="12" t="str">
        <f>IF(OR($A62="",$B$1=""),"",IFERROR(IF(INDEX(Clientes!$B$4:$K$23,MATCH($B$1,Clientes!$A$4:$A$23,0),3)="","·",Semáforo!D63),""))</f>
        <v/>
      </c>
      <c r="F62" s="12" t="str">
        <f>IF(OR($A62="",$B$1=""),"",IFERROR(IF(INDEX(Clientes!$B$4:$K$23,MATCH($B$1,Clientes!$A$4:$A$23,0),4)="","·",Semáforo!E63),""))</f>
        <v/>
      </c>
      <c r="G62" s="12" t="str">
        <f>IF(OR($A62="",$B$1=""),"",IFERROR(IF(INDEX(Clientes!$B$4:$K$23,MATCH($B$1,Clientes!$A$4:$A$23,0),5)="","·",Semáforo!F63),""))</f>
        <v/>
      </c>
      <c r="H62" s="12" t="str">
        <f>IF(OR($A62="",$B$1=""),"",IFERROR(IF(INDEX(Clientes!$B$4:$K$23,MATCH($B$1,Clientes!$A$4:$A$23,0),6)="","·",Semáforo!G63),""))</f>
        <v/>
      </c>
      <c r="I62" s="12" t="str">
        <f>IF(OR($A62="",$B$1=""),"",IFERROR(IF(INDEX(Clientes!$B$4:$K$23,MATCH($B$1,Clientes!$A$4:$A$23,0),7)="","·",Semáforo!H63),""))</f>
        <v/>
      </c>
      <c r="J62" s="12" t="str">
        <f>IF(OR($A62="",$B$1=""),"",IFERROR(IF(INDEX(Clientes!$B$4:$K$23,MATCH($B$1,Clientes!$A$4:$A$23,0),8)="","·",Semáforo!I63),""))</f>
        <v/>
      </c>
      <c r="K62" s="12" t="str">
        <f>IF(OR($A62="",$B$1=""),"",IFERROR(IF(INDEX(Clientes!$B$4:$K$23,MATCH($B$1,Clientes!$A$4:$A$23,0),9)="","·",Semáforo!J63),""))</f>
        <v/>
      </c>
      <c r="L62" s="12" t="str">
        <f>IF(OR($A62="",$B$1=""),"",IFERROR(IF(INDEX(Clientes!$B$4:$K$23,MATCH($B$1,Clientes!$A$4:$A$23,0),10)="","·",Semáforo!K63),""))</f>
        <v/>
      </c>
    </row>
    <row r="63" spans="1:12" x14ac:dyDescent="0.3">
      <c r="A63" s="11" t="str">
        <f>Semáforo!A64</f>
        <v/>
      </c>
      <c r="B63" s="12" t="str">
        <f t="shared" si="1"/>
        <v/>
      </c>
      <c r="C63" s="12" t="str">
        <f>IF(OR($A63="",$B$1=""),"",IFERROR(IF(INDEX(Clientes!$B$4:$K$23,MATCH($B$1,Clientes!$A$4:$A$23,0),1)="","·",Semáforo!B64),""))</f>
        <v/>
      </c>
      <c r="D63" s="12" t="str">
        <f>IF(OR($A63="",$B$1=""),"",IFERROR(IF(INDEX(Clientes!$B$4:$K$23,MATCH($B$1,Clientes!$A$4:$A$23,0),2)="","·",Semáforo!C64),""))</f>
        <v/>
      </c>
      <c r="E63" s="12" t="str">
        <f>IF(OR($A63="",$B$1=""),"",IFERROR(IF(INDEX(Clientes!$B$4:$K$23,MATCH($B$1,Clientes!$A$4:$A$23,0),3)="","·",Semáforo!D64),""))</f>
        <v/>
      </c>
      <c r="F63" s="12" t="str">
        <f>IF(OR($A63="",$B$1=""),"",IFERROR(IF(INDEX(Clientes!$B$4:$K$23,MATCH($B$1,Clientes!$A$4:$A$23,0),4)="","·",Semáforo!E64),""))</f>
        <v/>
      </c>
      <c r="G63" s="12" t="str">
        <f>IF(OR($A63="",$B$1=""),"",IFERROR(IF(INDEX(Clientes!$B$4:$K$23,MATCH($B$1,Clientes!$A$4:$A$23,0),5)="","·",Semáforo!F64),""))</f>
        <v/>
      </c>
      <c r="H63" s="12" t="str">
        <f>IF(OR($A63="",$B$1=""),"",IFERROR(IF(INDEX(Clientes!$B$4:$K$23,MATCH($B$1,Clientes!$A$4:$A$23,0),6)="","·",Semáforo!G64),""))</f>
        <v/>
      </c>
      <c r="I63" s="12" t="str">
        <f>IF(OR($A63="",$B$1=""),"",IFERROR(IF(INDEX(Clientes!$B$4:$K$23,MATCH($B$1,Clientes!$A$4:$A$23,0),7)="","·",Semáforo!H64),""))</f>
        <v/>
      </c>
      <c r="J63" s="12" t="str">
        <f>IF(OR($A63="",$B$1=""),"",IFERROR(IF(INDEX(Clientes!$B$4:$K$23,MATCH($B$1,Clientes!$A$4:$A$23,0),8)="","·",Semáforo!I64),""))</f>
        <v/>
      </c>
      <c r="K63" s="12" t="str">
        <f>IF(OR($A63="",$B$1=""),"",IFERROR(IF(INDEX(Clientes!$B$4:$K$23,MATCH($B$1,Clientes!$A$4:$A$23,0),9)="","·",Semáforo!J64),""))</f>
        <v/>
      </c>
      <c r="L63" s="12" t="str">
        <f>IF(OR($A63="",$B$1=""),"",IFERROR(IF(INDEX(Clientes!$B$4:$K$23,MATCH($B$1,Clientes!$A$4:$A$23,0),10)="","·",Semáforo!K64),""))</f>
        <v/>
      </c>
    </row>
    <row r="64" spans="1:12" x14ac:dyDescent="0.3">
      <c r="A64" s="11" t="str">
        <f>Semáforo!A65</f>
        <v/>
      </c>
      <c r="B64" s="12" t="str">
        <f t="shared" si="1"/>
        <v/>
      </c>
      <c r="C64" s="12" t="str">
        <f>IF(OR($A64="",$B$1=""),"",IFERROR(IF(INDEX(Clientes!$B$4:$K$23,MATCH($B$1,Clientes!$A$4:$A$23,0),1)="","·",Semáforo!B65),""))</f>
        <v/>
      </c>
      <c r="D64" s="12" t="str">
        <f>IF(OR($A64="",$B$1=""),"",IFERROR(IF(INDEX(Clientes!$B$4:$K$23,MATCH($B$1,Clientes!$A$4:$A$23,0),2)="","·",Semáforo!C65),""))</f>
        <v/>
      </c>
      <c r="E64" s="12" t="str">
        <f>IF(OR($A64="",$B$1=""),"",IFERROR(IF(INDEX(Clientes!$B$4:$K$23,MATCH($B$1,Clientes!$A$4:$A$23,0),3)="","·",Semáforo!D65),""))</f>
        <v/>
      </c>
      <c r="F64" s="12" t="str">
        <f>IF(OR($A64="",$B$1=""),"",IFERROR(IF(INDEX(Clientes!$B$4:$K$23,MATCH($B$1,Clientes!$A$4:$A$23,0),4)="","·",Semáforo!E65),""))</f>
        <v/>
      </c>
      <c r="G64" s="12" t="str">
        <f>IF(OR($A64="",$B$1=""),"",IFERROR(IF(INDEX(Clientes!$B$4:$K$23,MATCH($B$1,Clientes!$A$4:$A$23,0),5)="","·",Semáforo!F65),""))</f>
        <v/>
      </c>
      <c r="H64" s="12" t="str">
        <f>IF(OR($A64="",$B$1=""),"",IFERROR(IF(INDEX(Clientes!$B$4:$K$23,MATCH($B$1,Clientes!$A$4:$A$23,0),6)="","·",Semáforo!G65),""))</f>
        <v/>
      </c>
      <c r="I64" s="12" t="str">
        <f>IF(OR($A64="",$B$1=""),"",IFERROR(IF(INDEX(Clientes!$B$4:$K$23,MATCH($B$1,Clientes!$A$4:$A$23,0),7)="","·",Semáforo!H65),""))</f>
        <v/>
      </c>
      <c r="J64" s="12" t="str">
        <f>IF(OR($A64="",$B$1=""),"",IFERROR(IF(INDEX(Clientes!$B$4:$K$23,MATCH($B$1,Clientes!$A$4:$A$23,0),8)="","·",Semáforo!I65),""))</f>
        <v/>
      </c>
      <c r="K64" s="12" t="str">
        <f>IF(OR($A64="",$B$1=""),"",IFERROR(IF(INDEX(Clientes!$B$4:$K$23,MATCH($B$1,Clientes!$A$4:$A$23,0),9)="","·",Semáforo!J65),""))</f>
        <v/>
      </c>
      <c r="L64" s="12" t="str">
        <f>IF(OR($A64="",$B$1=""),"",IFERROR(IF(INDEX(Clientes!$B$4:$K$23,MATCH($B$1,Clientes!$A$4:$A$23,0),10)="","·",Semáforo!K65),""))</f>
        <v/>
      </c>
    </row>
    <row r="65" spans="1:12" x14ac:dyDescent="0.3">
      <c r="A65" s="11" t="str">
        <f>Semáforo!A66</f>
        <v/>
      </c>
      <c r="B65" s="12" t="str">
        <f t="shared" si="1"/>
        <v/>
      </c>
      <c r="C65" s="12" t="str">
        <f>IF(OR($A65="",$B$1=""),"",IFERROR(IF(INDEX(Clientes!$B$4:$K$23,MATCH($B$1,Clientes!$A$4:$A$23,0),1)="","·",Semáforo!B66),""))</f>
        <v/>
      </c>
      <c r="D65" s="12" t="str">
        <f>IF(OR($A65="",$B$1=""),"",IFERROR(IF(INDEX(Clientes!$B$4:$K$23,MATCH($B$1,Clientes!$A$4:$A$23,0),2)="","·",Semáforo!C66),""))</f>
        <v/>
      </c>
      <c r="E65" s="12" t="str">
        <f>IF(OR($A65="",$B$1=""),"",IFERROR(IF(INDEX(Clientes!$B$4:$K$23,MATCH($B$1,Clientes!$A$4:$A$23,0),3)="","·",Semáforo!D66),""))</f>
        <v/>
      </c>
      <c r="F65" s="12" t="str">
        <f>IF(OR($A65="",$B$1=""),"",IFERROR(IF(INDEX(Clientes!$B$4:$K$23,MATCH($B$1,Clientes!$A$4:$A$23,0),4)="","·",Semáforo!E66),""))</f>
        <v/>
      </c>
      <c r="G65" s="12" t="str">
        <f>IF(OR($A65="",$B$1=""),"",IFERROR(IF(INDEX(Clientes!$B$4:$K$23,MATCH($B$1,Clientes!$A$4:$A$23,0),5)="","·",Semáforo!F66),""))</f>
        <v/>
      </c>
      <c r="H65" s="12" t="str">
        <f>IF(OR($A65="",$B$1=""),"",IFERROR(IF(INDEX(Clientes!$B$4:$K$23,MATCH($B$1,Clientes!$A$4:$A$23,0),6)="","·",Semáforo!G66),""))</f>
        <v/>
      </c>
      <c r="I65" s="12" t="str">
        <f>IF(OR($A65="",$B$1=""),"",IFERROR(IF(INDEX(Clientes!$B$4:$K$23,MATCH($B$1,Clientes!$A$4:$A$23,0),7)="","·",Semáforo!H66),""))</f>
        <v/>
      </c>
      <c r="J65" s="12" t="str">
        <f>IF(OR($A65="",$B$1=""),"",IFERROR(IF(INDEX(Clientes!$B$4:$K$23,MATCH($B$1,Clientes!$A$4:$A$23,0),8)="","·",Semáforo!I66),""))</f>
        <v/>
      </c>
      <c r="K65" s="12" t="str">
        <f>IF(OR($A65="",$B$1=""),"",IFERROR(IF(INDEX(Clientes!$B$4:$K$23,MATCH($B$1,Clientes!$A$4:$A$23,0),9)="","·",Semáforo!J66),""))</f>
        <v/>
      </c>
      <c r="L65" s="12" t="str">
        <f>IF(OR($A65="",$B$1=""),"",IFERROR(IF(INDEX(Clientes!$B$4:$K$23,MATCH($B$1,Clientes!$A$4:$A$23,0),10)="","·",Semáforo!K66),""))</f>
        <v/>
      </c>
    </row>
    <row r="66" spans="1:12" x14ac:dyDescent="0.3">
      <c r="A66" s="11" t="str">
        <f>Semáforo!A67</f>
        <v/>
      </c>
      <c r="B66" s="12" t="str">
        <f t="shared" si="1"/>
        <v/>
      </c>
      <c r="C66" s="12" t="str">
        <f>IF(OR($A66="",$B$1=""),"",IFERROR(IF(INDEX(Clientes!$B$4:$K$23,MATCH($B$1,Clientes!$A$4:$A$23,0),1)="","·",Semáforo!B67),""))</f>
        <v/>
      </c>
      <c r="D66" s="12" t="str">
        <f>IF(OR($A66="",$B$1=""),"",IFERROR(IF(INDEX(Clientes!$B$4:$K$23,MATCH($B$1,Clientes!$A$4:$A$23,0),2)="","·",Semáforo!C67),""))</f>
        <v/>
      </c>
      <c r="E66" s="12" t="str">
        <f>IF(OR($A66="",$B$1=""),"",IFERROR(IF(INDEX(Clientes!$B$4:$K$23,MATCH($B$1,Clientes!$A$4:$A$23,0),3)="","·",Semáforo!D67),""))</f>
        <v/>
      </c>
      <c r="F66" s="12" t="str">
        <f>IF(OR($A66="",$B$1=""),"",IFERROR(IF(INDEX(Clientes!$B$4:$K$23,MATCH($B$1,Clientes!$A$4:$A$23,0),4)="","·",Semáforo!E67),""))</f>
        <v/>
      </c>
      <c r="G66" s="12" t="str">
        <f>IF(OR($A66="",$B$1=""),"",IFERROR(IF(INDEX(Clientes!$B$4:$K$23,MATCH($B$1,Clientes!$A$4:$A$23,0),5)="","·",Semáforo!F67),""))</f>
        <v/>
      </c>
      <c r="H66" s="12" t="str">
        <f>IF(OR($A66="",$B$1=""),"",IFERROR(IF(INDEX(Clientes!$B$4:$K$23,MATCH($B$1,Clientes!$A$4:$A$23,0),6)="","·",Semáforo!G67),""))</f>
        <v/>
      </c>
      <c r="I66" s="12" t="str">
        <f>IF(OR($A66="",$B$1=""),"",IFERROR(IF(INDEX(Clientes!$B$4:$K$23,MATCH($B$1,Clientes!$A$4:$A$23,0),7)="","·",Semáforo!H67),""))</f>
        <v/>
      </c>
      <c r="J66" s="12" t="str">
        <f>IF(OR($A66="",$B$1=""),"",IFERROR(IF(INDEX(Clientes!$B$4:$K$23,MATCH($B$1,Clientes!$A$4:$A$23,0),8)="","·",Semáforo!I67),""))</f>
        <v/>
      </c>
      <c r="K66" s="12" t="str">
        <f>IF(OR($A66="",$B$1=""),"",IFERROR(IF(INDEX(Clientes!$B$4:$K$23,MATCH($B$1,Clientes!$A$4:$A$23,0),9)="","·",Semáforo!J67),""))</f>
        <v/>
      </c>
      <c r="L66" s="12" t="str">
        <f>IF(OR($A66="",$B$1=""),"",IFERROR(IF(INDEX(Clientes!$B$4:$K$23,MATCH($B$1,Clientes!$A$4:$A$23,0),10)="","·",Semáforo!K67),""))</f>
        <v/>
      </c>
    </row>
    <row r="67" spans="1:12" x14ac:dyDescent="0.3">
      <c r="A67" s="11" t="str">
        <f>Semáforo!A68</f>
        <v/>
      </c>
      <c r="B67" s="12" t="str">
        <f t="shared" si="1"/>
        <v/>
      </c>
      <c r="C67" s="12" t="str">
        <f>IF(OR($A67="",$B$1=""),"",IFERROR(IF(INDEX(Clientes!$B$4:$K$23,MATCH($B$1,Clientes!$A$4:$A$23,0),1)="","·",Semáforo!B68),""))</f>
        <v/>
      </c>
      <c r="D67" s="12" t="str">
        <f>IF(OR($A67="",$B$1=""),"",IFERROR(IF(INDEX(Clientes!$B$4:$K$23,MATCH($B$1,Clientes!$A$4:$A$23,0),2)="","·",Semáforo!C68),""))</f>
        <v/>
      </c>
      <c r="E67" s="12" t="str">
        <f>IF(OR($A67="",$B$1=""),"",IFERROR(IF(INDEX(Clientes!$B$4:$K$23,MATCH($B$1,Clientes!$A$4:$A$23,0),3)="","·",Semáforo!D68),""))</f>
        <v/>
      </c>
      <c r="F67" s="12" t="str">
        <f>IF(OR($A67="",$B$1=""),"",IFERROR(IF(INDEX(Clientes!$B$4:$K$23,MATCH($B$1,Clientes!$A$4:$A$23,0),4)="","·",Semáforo!E68),""))</f>
        <v/>
      </c>
      <c r="G67" s="12" t="str">
        <f>IF(OR($A67="",$B$1=""),"",IFERROR(IF(INDEX(Clientes!$B$4:$K$23,MATCH($B$1,Clientes!$A$4:$A$23,0),5)="","·",Semáforo!F68),""))</f>
        <v/>
      </c>
      <c r="H67" s="12" t="str">
        <f>IF(OR($A67="",$B$1=""),"",IFERROR(IF(INDEX(Clientes!$B$4:$K$23,MATCH($B$1,Clientes!$A$4:$A$23,0),6)="","·",Semáforo!G68),""))</f>
        <v/>
      </c>
      <c r="I67" s="12" t="str">
        <f>IF(OR($A67="",$B$1=""),"",IFERROR(IF(INDEX(Clientes!$B$4:$K$23,MATCH($B$1,Clientes!$A$4:$A$23,0),7)="","·",Semáforo!H68),""))</f>
        <v/>
      </c>
      <c r="J67" s="12" t="str">
        <f>IF(OR($A67="",$B$1=""),"",IFERROR(IF(INDEX(Clientes!$B$4:$K$23,MATCH($B$1,Clientes!$A$4:$A$23,0),8)="","·",Semáforo!I68),""))</f>
        <v/>
      </c>
      <c r="K67" s="12" t="str">
        <f>IF(OR($A67="",$B$1=""),"",IFERROR(IF(INDEX(Clientes!$B$4:$K$23,MATCH($B$1,Clientes!$A$4:$A$23,0),9)="","·",Semáforo!J68),""))</f>
        <v/>
      </c>
      <c r="L67" s="12" t="str">
        <f>IF(OR($A67="",$B$1=""),"",IFERROR(IF(INDEX(Clientes!$B$4:$K$23,MATCH($B$1,Clientes!$A$4:$A$23,0),10)="","·",Semáforo!K68),""))</f>
        <v/>
      </c>
    </row>
    <row r="68" spans="1:12" x14ac:dyDescent="0.3">
      <c r="A68" s="11" t="str">
        <f>Semáforo!A69</f>
        <v/>
      </c>
      <c r="B68" s="12" t="str">
        <f t="shared" ref="B68:B99" si="2">IF(OR($A68="",$B$1=""),"",IF(COUNTIF(C68:L68,"CAD")+COUNTIF(C68:L68,"—")=0,"SÍ","NO"))</f>
        <v/>
      </c>
      <c r="C68" s="12" t="str">
        <f>IF(OR($A68="",$B$1=""),"",IFERROR(IF(INDEX(Clientes!$B$4:$K$23,MATCH($B$1,Clientes!$A$4:$A$23,0),1)="","·",Semáforo!B69),""))</f>
        <v/>
      </c>
      <c r="D68" s="12" t="str">
        <f>IF(OR($A68="",$B$1=""),"",IFERROR(IF(INDEX(Clientes!$B$4:$K$23,MATCH($B$1,Clientes!$A$4:$A$23,0),2)="","·",Semáforo!C69),""))</f>
        <v/>
      </c>
      <c r="E68" s="12" t="str">
        <f>IF(OR($A68="",$B$1=""),"",IFERROR(IF(INDEX(Clientes!$B$4:$K$23,MATCH($B$1,Clientes!$A$4:$A$23,0),3)="","·",Semáforo!D69),""))</f>
        <v/>
      </c>
      <c r="F68" s="12" t="str">
        <f>IF(OR($A68="",$B$1=""),"",IFERROR(IF(INDEX(Clientes!$B$4:$K$23,MATCH($B$1,Clientes!$A$4:$A$23,0),4)="","·",Semáforo!E69),""))</f>
        <v/>
      </c>
      <c r="G68" s="12" t="str">
        <f>IF(OR($A68="",$B$1=""),"",IFERROR(IF(INDEX(Clientes!$B$4:$K$23,MATCH($B$1,Clientes!$A$4:$A$23,0),5)="","·",Semáforo!F69),""))</f>
        <v/>
      </c>
      <c r="H68" s="12" t="str">
        <f>IF(OR($A68="",$B$1=""),"",IFERROR(IF(INDEX(Clientes!$B$4:$K$23,MATCH($B$1,Clientes!$A$4:$A$23,0),6)="","·",Semáforo!G69),""))</f>
        <v/>
      </c>
      <c r="I68" s="12" t="str">
        <f>IF(OR($A68="",$B$1=""),"",IFERROR(IF(INDEX(Clientes!$B$4:$K$23,MATCH($B$1,Clientes!$A$4:$A$23,0),7)="","·",Semáforo!H69),""))</f>
        <v/>
      </c>
      <c r="J68" s="12" t="str">
        <f>IF(OR($A68="",$B$1=""),"",IFERROR(IF(INDEX(Clientes!$B$4:$K$23,MATCH($B$1,Clientes!$A$4:$A$23,0),8)="","·",Semáforo!I69),""))</f>
        <v/>
      </c>
      <c r="K68" s="12" t="str">
        <f>IF(OR($A68="",$B$1=""),"",IFERROR(IF(INDEX(Clientes!$B$4:$K$23,MATCH($B$1,Clientes!$A$4:$A$23,0),9)="","·",Semáforo!J69),""))</f>
        <v/>
      </c>
      <c r="L68" s="12" t="str">
        <f>IF(OR($A68="",$B$1=""),"",IFERROR(IF(INDEX(Clientes!$B$4:$K$23,MATCH($B$1,Clientes!$A$4:$A$23,0),10)="","·",Semáforo!K69),""))</f>
        <v/>
      </c>
    </row>
    <row r="69" spans="1:12" x14ac:dyDescent="0.3">
      <c r="A69" s="11" t="str">
        <f>Semáforo!A70</f>
        <v/>
      </c>
      <c r="B69" s="12" t="str">
        <f t="shared" si="2"/>
        <v/>
      </c>
      <c r="C69" s="12" t="str">
        <f>IF(OR($A69="",$B$1=""),"",IFERROR(IF(INDEX(Clientes!$B$4:$K$23,MATCH($B$1,Clientes!$A$4:$A$23,0),1)="","·",Semáforo!B70),""))</f>
        <v/>
      </c>
      <c r="D69" s="12" t="str">
        <f>IF(OR($A69="",$B$1=""),"",IFERROR(IF(INDEX(Clientes!$B$4:$K$23,MATCH($B$1,Clientes!$A$4:$A$23,0),2)="","·",Semáforo!C70),""))</f>
        <v/>
      </c>
      <c r="E69" s="12" t="str">
        <f>IF(OR($A69="",$B$1=""),"",IFERROR(IF(INDEX(Clientes!$B$4:$K$23,MATCH($B$1,Clientes!$A$4:$A$23,0),3)="","·",Semáforo!D70),""))</f>
        <v/>
      </c>
      <c r="F69" s="12" t="str">
        <f>IF(OR($A69="",$B$1=""),"",IFERROR(IF(INDEX(Clientes!$B$4:$K$23,MATCH($B$1,Clientes!$A$4:$A$23,0),4)="","·",Semáforo!E70),""))</f>
        <v/>
      </c>
      <c r="G69" s="12" t="str">
        <f>IF(OR($A69="",$B$1=""),"",IFERROR(IF(INDEX(Clientes!$B$4:$K$23,MATCH($B$1,Clientes!$A$4:$A$23,0),5)="","·",Semáforo!F70),""))</f>
        <v/>
      </c>
      <c r="H69" s="12" t="str">
        <f>IF(OR($A69="",$B$1=""),"",IFERROR(IF(INDEX(Clientes!$B$4:$K$23,MATCH($B$1,Clientes!$A$4:$A$23,0),6)="","·",Semáforo!G70),""))</f>
        <v/>
      </c>
      <c r="I69" s="12" t="str">
        <f>IF(OR($A69="",$B$1=""),"",IFERROR(IF(INDEX(Clientes!$B$4:$K$23,MATCH($B$1,Clientes!$A$4:$A$23,0),7)="","·",Semáforo!H70),""))</f>
        <v/>
      </c>
      <c r="J69" s="12" t="str">
        <f>IF(OR($A69="",$B$1=""),"",IFERROR(IF(INDEX(Clientes!$B$4:$K$23,MATCH($B$1,Clientes!$A$4:$A$23,0),8)="","·",Semáforo!I70),""))</f>
        <v/>
      </c>
      <c r="K69" s="12" t="str">
        <f>IF(OR($A69="",$B$1=""),"",IFERROR(IF(INDEX(Clientes!$B$4:$K$23,MATCH($B$1,Clientes!$A$4:$A$23,0),9)="","·",Semáforo!J70),""))</f>
        <v/>
      </c>
      <c r="L69" s="12" t="str">
        <f>IF(OR($A69="",$B$1=""),"",IFERROR(IF(INDEX(Clientes!$B$4:$K$23,MATCH($B$1,Clientes!$A$4:$A$23,0),10)="","·",Semáforo!K70),""))</f>
        <v/>
      </c>
    </row>
    <row r="70" spans="1:12" x14ac:dyDescent="0.3">
      <c r="A70" s="11" t="str">
        <f>Semáforo!A71</f>
        <v/>
      </c>
      <c r="B70" s="12" t="str">
        <f t="shared" si="2"/>
        <v/>
      </c>
      <c r="C70" s="12" t="str">
        <f>IF(OR($A70="",$B$1=""),"",IFERROR(IF(INDEX(Clientes!$B$4:$K$23,MATCH($B$1,Clientes!$A$4:$A$23,0),1)="","·",Semáforo!B71),""))</f>
        <v/>
      </c>
      <c r="D70" s="12" t="str">
        <f>IF(OR($A70="",$B$1=""),"",IFERROR(IF(INDEX(Clientes!$B$4:$K$23,MATCH($B$1,Clientes!$A$4:$A$23,0),2)="","·",Semáforo!C71),""))</f>
        <v/>
      </c>
      <c r="E70" s="12" t="str">
        <f>IF(OR($A70="",$B$1=""),"",IFERROR(IF(INDEX(Clientes!$B$4:$K$23,MATCH($B$1,Clientes!$A$4:$A$23,0),3)="","·",Semáforo!D71),""))</f>
        <v/>
      </c>
      <c r="F70" s="12" t="str">
        <f>IF(OR($A70="",$B$1=""),"",IFERROR(IF(INDEX(Clientes!$B$4:$K$23,MATCH($B$1,Clientes!$A$4:$A$23,0),4)="","·",Semáforo!E71),""))</f>
        <v/>
      </c>
      <c r="G70" s="12" t="str">
        <f>IF(OR($A70="",$B$1=""),"",IFERROR(IF(INDEX(Clientes!$B$4:$K$23,MATCH($B$1,Clientes!$A$4:$A$23,0),5)="","·",Semáforo!F71),""))</f>
        <v/>
      </c>
      <c r="H70" s="12" t="str">
        <f>IF(OR($A70="",$B$1=""),"",IFERROR(IF(INDEX(Clientes!$B$4:$K$23,MATCH($B$1,Clientes!$A$4:$A$23,0),6)="","·",Semáforo!G71),""))</f>
        <v/>
      </c>
      <c r="I70" s="12" t="str">
        <f>IF(OR($A70="",$B$1=""),"",IFERROR(IF(INDEX(Clientes!$B$4:$K$23,MATCH($B$1,Clientes!$A$4:$A$23,0),7)="","·",Semáforo!H71),""))</f>
        <v/>
      </c>
      <c r="J70" s="12" t="str">
        <f>IF(OR($A70="",$B$1=""),"",IFERROR(IF(INDEX(Clientes!$B$4:$K$23,MATCH($B$1,Clientes!$A$4:$A$23,0),8)="","·",Semáforo!I71),""))</f>
        <v/>
      </c>
      <c r="K70" s="12" t="str">
        <f>IF(OR($A70="",$B$1=""),"",IFERROR(IF(INDEX(Clientes!$B$4:$K$23,MATCH($B$1,Clientes!$A$4:$A$23,0),9)="","·",Semáforo!J71),""))</f>
        <v/>
      </c>
      <c r="L70" s="12" t="str">
        <f>IF(OR($A70="",$B$1=""),"",IFERROR(IF(INDEX(Clientes!$B$4:$K$23,MATCH($B$1,Clientes!$A$4:$A$23,0),10)="","·",Semáforo!K71),""))</f>
        <v/>
      </c>
    </row>
    <row r="71" spans="1:12" x14ac:dyDescent="0.3">
      <c r="A71" s="11" t="str">
        <f>Semáforo!A72</f>
        <v/>
      </c>
      <c r="B71" s="12" t="str">
        <f t="shared" si="2"/>
        <v/>
      </c>
      <c r="C71" s="12" t="str">
        <f>IF(OR($A71="",$B$1=""),"",IFERROR(IF(INDEX(Clientes!$B$4:$K$23,MATCH($B$1,Clientes!$A$4:$A$23,0),1)="","·",Semáforo!B72),""))</f>
        <v/>
      </c>
      <c r="D71" s="12" t="str">
        <f>IF(OR($A71="",$B$1=""),"",IFERROR(IF(INDEX(Clientes!$B$4:$K$23,MATCH($B$1,Clientes!$A$4:$A$23,0),2)="","·",Semáforo!C72),""))</f>
        <v/>
      </c>
      <c r="E71" s="12" t="str">
        <f>IF(OR($A71="",$B$1=""),"",IFERROR(IF(INDEX(Clientes!$B$4:$K$23,MATCH($B$1,Clientes!$A$4:$A$23,0),3)="","·",Semáforo!D72),""))</f>
        <v/>
      </c>
      <c r="F71" s="12" t="str">
        <f>IF(OR($A71="",$B$1=""),"",IFERROR(IF(INDEX(Clientes!$B$4:$K$23,MATCH($B$1,Clientes!$A$4:$A$23,0),4)="","·",Semáforo!E72),""))</f>
        <v/>
      </c>
      <c r="G71" s="12" t="str">
        <f>IF(OR($A71="",$B$1=""),"",IFERROR(IF(INDEX(Clientes!$B$4:$K$23,MATCH($B$1,Clientes!$A$4:$A$23,0),5)="","·",Semáforo!F72),""))</f>
        <v/>
      </c>
      <c r="H71" s="12" t="str">
        <f>IF(OR($A71="",$B$1=""),"",IFERROR(IF(INDEX(Clientes!$B$4:$K$23,MATCH($B$1,Clientes!$A$4:$A$23,0),6)="","·",Semáforo!G72),""))</f>
        <v/>
      </c>
      <c r="I71" s="12" t="str">
        <f>IF(OR($A71="",$B$1=""),"",IFERROR(IF(INDEX(Clientes!$B$4:$K$23,MATCH($B$1,Clientes!$A$4:$A$23,0),7)="","·",Semáforo!H72),""))</f>
        <v/>
      </c>
      <c r="J71" s="12" t="str">
        <f>IF(OR($A71="",$B$1=""),"",IFERROR(IF(INDEX(Clientes!$B$4:$K$23,MATCH($B$1,Clientes!$A$4:$A$23,0),8)="","·",Semáforo!I72),""))</f>
        <v/>
      </c>
      <c r="K71" s="12" t="str">
        <f>IF(OR($A71="",$B$1=""),"",IFERROR(IF(INDEX(Clientes!$B$4:$K$23,MATCH($B$1,Clientes!$A$4:$A$23,0),9)="","·",Semáforo!J72),""))</f>
        <v/>
      </c>
      <c r="L71" s="12" t="str">
        <f>IF(OR($A71="",$B$1=""),"",IFERROR(IF(INDEX(Clientes!$B$4:$K$23,MATCH($B$1,Clientes!$A$4:$A$23,0),10)="","·",Semáforo!K72),""))</f>
        <v/>
      </c>
    </row>
    <row r="72" spans="1:12" x14ac:dyDescent="0.3">
      <c r="A72" s="11" t="str">
        <f>Semáforo!A73</f>
        <v/>
      </c>
      <c r="B72" s="12" t="str">
        <f t="shared" si="2"/>
        <v/>
      </c>
      <c r="C72" s="12" t="str">
        <f>IF(OR($A72="",$B$1=""),"",IFERROR(IF(INDEX(Clientes!$B$4:$K$23,MATCH($B$1,Clientes!$A$4:$A$23,0),1)="","·",Semáforo!B73),""))</f>
        <v/>
      </c>
      <c r="D72" s="12" t="str">
        <f>IF(OR($A72="",$B$1=""),"",IFERROR(IF(INDEX(Clientes!$B$4:$K$23,MATCH($B$1,Clientes!$A$4:$A$23,0),2)="","·",Semáforo!C73),""))</f>
        <v/>
      </c>
      <c r="E72" s="12" t="str">
        <f>IF(OR($A72="",$B$1=""),"",IFERROR(IF(INDEX(Clientes!$B$4:$K$23,MATCH($B$1,Clientes!$A$4:$A$23,0),3)="","·",Semáforo!D73),""))</f>
        <v/>
      </c>
      <c r="F72" s="12" t="str">
        <f>IF(OR($A72="",$B$1=""),"",IFERROR(IF(INDEX(Clientes!$B$4:$K$23,MATCH($B$1,Clientes!$A$4:$A$23,0),4)="","·",Semáforo!E73),""))</f>
        <v/>
      </c>
      <c r="G72" s="12" t="str">
        <f>IF(OR($A72="",$B$1=""),"",IFERROR(IF(INDEX(Clientes!$B$4:$K$23,MATCH($B$1,Clientes!$A$4:$A$23,0),5)="","·",Semáforo!F73),""))</f>
        <v/>
      </c>
      <c r="H72" s="12" t="str">
        <f>IF(OR($A72="",$B$1=""),"",IFERROR(IF(INDEX(Clientes!$B$4:$K$23,MATCH($B$1,Clientes!$A$4:$A$23,0),6)="","·",Semáforo!G73),""))</f>
        <v/>
      </c>
      <c r="I72" s="12" t="str">
        <f>IF(OR($A72="",$B$1=""),"",IFERROR(IF(INDEX(Clientes!$B$4:$K$23,MATCH($B$1,Clientes!$A$4:$A$23,0),7)="","·",Semáforo!H73),""))</f>
        <v/>
      </c>
      <c r="J72" s="12" t="str">
        <f>IF(OR($A72="",$B$1=""),"",IFERROR(IF(INDEX(Clientes!$B$4:$K$23,MATCH($B$1,Clientes!$A$4:$A$23,0),8)="","·",Semáforo!I73),""))</f>
        <v/>
      </c>
      <c r="K72" s="12" t="str">
        <f>IF(OR($A72="",$B$1=""),"",IFERROR(IF(INDEX(Clientes!$B$4:$K$23,MATCH($B$1,Clientes!$A$4:$A$23,0),9)="","·",Semáforo!J73),""))</f>
        <v/>
      </c>
      <c r="L72" s="12" t="str">
        <f>IF(OR($A72="",$B$1=""),"",IFERROR(IF(INDEX(Clientes!$B$4:$K$23,MATCH($B$1,Clientes!$A$4:$A$23,0),10)="","·",Semáforo!K73),""))</f>
        <v/>
      </c>
    </row>
    <row r="73" spans="1:12" x14ac:dyDescent="0.3">
      <c r="A73" s="11" t="str">
        <f>Semáforo!A74</f>
        <v/>
      </c>
      <c r="B73" s="12" t="str">
        <f t="shared" si="2"/>
        <v/>
      </c>
      <c r="C73" s="12" t="str">
        <f>IF(OR($A73="",$B$1=""),"",IFERROR(IF(INDEX(Clientes!$B$4:$K$23,MATCH($B$1,Clientes!$A$4:$A$23,0),1)="","·",Semáforo!B74),""))</f>
        <v/>
      </c>
      <c r="D73" s="12" t="str">
        <f>IF(OR($A73="",$B$1=""),"",IFERROR(IF(INDEX(Clientes!$B$4:$K$23,MATCH($B$1,Clientes!$A$4:$A$23,0),2)="","·",Semáforo!C74),""))</f>
        <v/>
      </c>
      <c r="E73" s="12" t="str">
        <f>IF(OR($A73="",$B$1=""),"",IFERROR(IF(INDEX(Clientes!$B$4:$K$23,MATCH($B$1,Clientes!$A$4:$A$23,0),3)="","·",Semáforo!D74),""))</f>
        <v/>
      </c>
      <c r="F73" s="12" t="str">
        <f>IF(OR($A73="",$B$1=""),"",IFERROR(IF(INDEX(Clientes!$B$4:$K$23,MATCH($B$1,Clientes!$A$4:$A$23,0),4)="","·",Semáforo!E74),""))</f>
        <v/>
      </c>
      <c r="G73" s="12" t="str">
        <f>IF(OR($A73="",$B$1=""),"",IFERROR(IF(INDEX(Clientes!$B$4:$K$23,MATCH($B$1,Clientes!$A$4:$A$23,0),5)="","·",Semáforo!F74),""))</f>
        <v/>
      </c>
      <c r="H73" s="12" t="str">
        <f>IF(OR($A73="",$B$1=""),"",IFERROR(IF(INDEX(Clientes!$B$4:$K$23,MATCH($B$1,Clientes!$A$4:$A$23,0),6)="","·",Semáforo!G74),""))</f>
        <v/>
      </c>
      <c r="I73" s="12" t="str">
        <f>IF(OR($A73="",$B$1=""),"",IFERROR(IF(INDEX(Clientes!$B$4:$K$23,MATCH($B$1,Clientes!$A$4:$A$23,0),7)="","·",Semáforo!H74),""))</f>
        <v/>
      </c>
      <c r="J73" s="12" t="str">
        <f>IF(OR($A73="",$B$1=""),"",IFERROR(IF(INDEX(Clientes!$B$4:$K$23,MATCH($B$1,Clientes!$A$4:$A$23,0),8)="","·",Semáforo!I74),""))</f>
        <v/>
      </c>
      <c r="K73" s="12" t="str">
        <f>IF(OR($A73="",$B$1=""),"",IFERROR(IF(INDEX(Clientes!$B$4:$K$23,MATCH($B$1,Clientes!$A$4:$A$23,0),9)="","·",Semáforo!J74),""))</f>
        <v/>
      </c>
      <c r="L73" s="12" t="str">
        <f>IF(OR($A73="",$B$1=""),"",IFERROR(IF(INDEX(Clientes!$B$4:$K$23,MATCH($B$1,Clientes!$A$4:$A$23,0),10)="","·",Semáforo!K74),""))</f>
        <v/>
      </c>
    </row>
    <row r="74" spans="1:12" x14ac:dyDescent="0.3">
      <c r="A74" s="11" t="str">
        <f>Semáforo!A75</f>
        <v/>
      </c>
      <c r="B74" s="12" t="str">
        <f t="shared" si="2"/>
        <v/>
      </c>
      <c r="C74" s="12" t="str">
        <f>IF(OR($A74="",$B$1=""),"",IFERROR(IF(INDEX(Clientes!$B$4:$K$23,MATCH($B$1,Clientes!$A$4:$A$23,0),1)="","·",Semáforo!B75),""))</f>
        <v/>
      </c>
      <c r="D74" s="12" t="str">
        <f>IF(OR($A74="",$B$1=""),"",IFERROR(IF(INDEX(Clientes!$B$4:$K$23,MATCH($B$1,Clientes!$A$4:$A$23,0),2)="","·",Semáforo!C75),""))</f>
        <v/>
      </c>
      <c r="E74" s="12" t="str">
        <f>IF(OR($A74="",$B$1=""),"",IFERROR(IF(INDEX(Clientes!$B$4:$K$23,MATCH($B$1,Clientes!$A$4:$A$23,0),3)="","·",Semáforo!D75),""))</f>
        <v/>
      </c>
      <c r="F74" s="12" t="str">
        <f>IF(OR($A74="",$B$1=""),"",IFERROR(IF(INDEX(Clientes!$B$4:$K$23,MATCH($B$1,Clientes!$A$4:$A$23,0),4)="","·",Semáforo!E75),""))</f>
        <v/>
      </c>
      <c r="G74" s="12" t="str">
        <f>IF(OR($A74="",$B$1=""),"",IFERROR(IF(INDEX(Clientes!$B$4:$K$23,MATCH($B$1,Clientes!$A$4:$A$23,0),5)="","·",Semáforo!F75),""))</f>
        <v/>
      </c>
      <c r="H74" s="12" t="str">
        <f>IF(OR($A74="",$B$1=""),"",IFERROR(IF(INDEX(Clientes!$B$4:$K$23,MATCH($B$1,Clientes!$A$4:$A$23,0),6)="","·",Semáforo!G75),""))</f>
        <v/>
      </c>
      <c r="I74" s="12" t="str">
        <f>IF(OR($A74="",$B$1=""),"",IFERROR(IF(INDEX(Clientes!$B$4:$K$23,MATCH($B$1,Clientes!$A$4:$A$23,0),7)="","·",Semáforo!H75),""))</f>
        <v/>
      </c>
      <c r="J74" s="12" t="str">
        <f>IF(OR($A74="",$B$1=""),"",IFERROR(IF(INDEX(Clientes!$B$4:$K$23,MATCH($B$1,Clientes!$A$4:$A$23,0),8)="","·",Semáforo!I75),""))</f>
        <v/>
      </c>
      <c r="K74" s="12" t="str">
        <f>IF(OR($A74="",$B$1=""),"",IFERROR(IF(INDEX(Clientes!$B$4:$K$23,MATCH($B$1,Clientes!$A$4:$A$23,0),9)="","·",Semáforo!J75),""))</f>
        <v/>
      </c>
      <c r="L74" s="12" t="str">
        <f>IF(OR($A74="",$B$1=""),"",IFERROR(IF(INDEX(Clientes!$B$4:$K$23,MATCH($B$1,Clientes!$A$4:$A$23,0),10)="","·",Semáforo!K75),""))</f>
        <v/>
      </c>
    </row>
    <row r="75" spans="1:12" x14ac:dyDescent="0.3">
      <c r="A75" s="11" t="str">
        <f>Semáforo!A76</f>
        <v/>
      </c>
      <c r="B75" s="12" t="str">
        <f t="shared" si="2"/>
        <v/>
      </c>
      <c r="C75" s="12" t="str">
        <f>IF(OR($A75="",$B$1=""),"",IFERROR(IF(INDEX(Clientes!$B$4:$K$23,MATCH($B$1,Clientes!$A$4:$A$23,0),1)="","·",Semáforo!B76),""))</f>
        <v/>
      </c>
      <c r="D75" s="12" t="str">
        <f>IF(OR($A75="",$B$1=""),"",IFERROR(IF(INDEX(Clientes!$B$4:$K$23,MATCH($B$1,Clientes!$A$4:$A$23,0),2)="","·",Semáforo!C76),""))</f>
        <v/>
      </c>
      <c r="E75" s="12" t="str">
        <f>IF(OR($A75="",$B$1=""),"",IFERROR(IF(INDEX(Clientes!$B$4:$K$23,MATCH($B$1,Clientes!$A$4:$A$23,0),3)="","·",Semáforo!D76),""))</f>
        <v/>
      </c>
      <c r="F75" s="12" t="str">
        <f>IF(OR($A75="",$B$1=""),"",IFERROR(IF(INDEX(Clientes!$B$4:$K$23,MATCH($B$1,Clientes!$A$4:$A$23,0),4)="","·",Semáforo!E76),""))</f>
        <v/>
      </c>
      <c r="G75" s="12" t="str">
        <f>IF(OR($A75="",$B$1=""),"",IFERROR(IF(INDEX(Clientes!$B$4:$K$23,MATCH($B$1,Clientes!$A$4:$A$23,0),5)="","·",Semáforo!F76),""))</f>
        <v/>
      </c>
      <c r="H75" s="12" t="str">
        <f>IF(OR($A75="",$B$1=""),"",IFERROR(IF(INDEX(Clientes!$B$4:$K$23,MATCH($B$1,Clientes!$A$4:$A$23,0),6)="","·",Semáforo!G76),""))</f>
        <v/>
      </c>
      <c r="I75" s="12" t="str">
        <f>IF(OR($A75="",$B$1=""),"",IFERROR(IF(INDEX(Clientes!$B$4:$K$23,MATCH($B$1,Clientes!$A$4:$A$23,0),7)="","·",Semáforo!H76),""))</f>
        <v/>
      </c>
      <c r="J75" s="12" t="str">
        <f>IF(OR($A75="",$B$1=""),"",IFERROR(IF(INDEX(Clientes!$B$4:$K$23,MATCH($B$1,Clientes!$A$4:$A$23,0),8)="","·",Semáforo!I76),""))</f>
        <v/>
      </c>
      <c r="K75" s="12" t="str">
        <f>IF(OR($A75="",$B$1=""),"",IFERROR(IF(INDEX(Clientes!$B$4:$K$23,MATCH($B$1,Clientes!$A$4:$A$23,0),9)="","·",Semáforo!J76),""))</f>
        <v/>
      </c>
      <c r="L75" s="12" t="str">
        <f>IF(OR($A75="",$B$1=""),"",IFERROR(IF(INDEX(Clientes!$B$4:$K$23,MATCH($B$1,Clientes!$A$4:$A$23,0),10)="","·",Semáforo!K76),""))</f>
        <v/>
      </c>
    </row>
    <row r="76" spans="1:12" x14ac:dyDescent="0.3">
      <c r="A76" s="11" t="str">
        <f>Semáforo!A77</f>
        <v/>
      </c>
      <c r="B76" s="12" t="str">
        <f t="shared" si="2"/>
        <v/>
      </c>
      <c r="C76" s="12" t="str">
        <f>IF(OR($A76="",$B$1=""),"",IFERROR(IF(INDEX(Clientes!$B$4:$K$23,MATCH($B$1,Clientes!$A$4:$A$23,0),1)="","·",Semáforo!B77),""))</f>
        <v/>
      </c>
      <c r="D76" s="12" t="str">
        <f>IF(OR($A76="",$B$1=""),"",IFERROR(IF(INDEX(Clientes!$B$4:$K$23,MATCH($B$1,Clientes!$A$4:$A$23,0),2)="","·",Semáforo!C77),""))</f>
        <v/>
      </c>
      <c r="E76" s="12" t="str">
        <f>IF(OR($A76="",$B$1=""),"",IFERROR(IF(INDEX(Clientes!$B$4:$K$23,MATCH($B$1,Clientes!$A$4:$A$23,0),3)="","·",Semáforo!D77),""))</f>
        <v/>
      </c>
      <c r="F76" s="12" t="str">
        <f>IF(OR($A76="",$B$1=""),"",IFERROR(IF(INDEX(Clientes!$B$4:$K$23,MATCH($B$1,Clientes!$A$4:$A$23,0),4)="","·",Semáforo!E77),""))</f>
        <v/>
      </c>
      <c r="G76" s="12" t="str">
        <f>IF(OR($A76="",$B$1=""),"",IFERROR(IF(INDEX(Clientes!$B$4:$K$23,MATCH($B$1,Clientes!$A$4:$A$23,0),5)="","·",Semáforo!F77),""))</f>
        <v/>
      </c>
      <c r="H76" s="12" t="str">
        <f>IF(OR($A76="",$B$1=""),"",IFERROR(IF(INDEX(Clientes!$B$4:$K$23,MATCH($B$1,Clientes!$A$4:$A$23,0),6)="","·",Semáforo!G77),""))</f>
        <v/>
      </c>
      <c r="I76" s="12" t="str">
        <f>IF(OR($A76="",$B$1=""),"",IFERROR(IF(INDEX(Clientes!$B$4:$K$23,MATCH($B$1,Clientes!$A$4:$A$23,0),7)="","·",Semáforo!H77),""))</f>
        <v/>
      </c>
      <c r="J76" s="12" t="str">
        <f>IF(OR($A76="",$B$1=""),"",IFERROR(IF(INDEX(Clientes!$B$4:$K$23,MATCH($B$1,Clientes!$A$4:$A$23,0),8)="","·",Semáforo!I77),""))</f>
        <v/>
      </c>
      <c r="K76" s="12" t="str">
        <f>IF(OR($A76="",$B$1=""),"",IFERROR(IF(INDEX(Clientes!$B$4:$K$23,MATCH($B$1,Clientes!$A$4:$A$23,0),9)="","·",Semáforo!J77),""))</f>
        <v/>
      </c>
      <c r="L76" s="12" t="str">
        <f>IF(OR($A76="",$B$1=""),"",IFERROR(IF(INDEX(Clientes!$B$4:$K$23,MATCH($B$1,Clientes!$A$4:$A$23,0),10)="","·",Semáforo!K77),""))</f>
        <v/>
      </c>
    </row>
    <row r="77" spans="1:12" x14ac:dyDescent="0.3">
      <c r="A77" s="11" t="str">
        <f>Semáforo!A78</f>
        <v/>
      </c>
      <c r="B77" s="12" t="str">
        <f t="shared" si="2"/>
        <v/>
      </c>
      <c r="C77" s="12" t="str">
        <f>IF(OR($A77="",$B$1=""),"",IFERROR(IF(INDEX(Clientes!$B$4:$K$23,MATCH($B$1,Clientes!$A$4:$A$23,0),1)="","·",Semáforo!B78),""))</f>
        <v/>
      </c>
      <c r="D77" s="12" t="str">
        <f>IF(OR($A77="",$B$1=""),"",IFERROR(IF(INDEX(Clientes!$B$4:$K$23,MATCH($B$1,Clientes!$A$4:$A$23,0),2)="","·",Semáforo!C78),""))</f>
        <v/>
      </c>
      <c r="E77" s="12" t="str">
        <f>IF(OR($A77="",$B$1=""),"",IFERROR(IF(INDEX(Clientes!$B$4:$K$23,MATCH($B$1,Clientes!$A$4:$A$23,0),3)="","·",Semáforo!D78),""))</f>
        <v/>
      </c>
      <c r="F77" s="12" t="str">
        <f>IF(OR($A77="",$B$1=""),"",IFERROR(IF(INDEX(Clientes!$B$4:$K$23,MATCH($B$1,Clientes!$A$4:$A$23,0),4)="","·",Semáforo!E78),""))</f>
        <v/>
      </c>
      <c r="G77" s="12" t="str">
        <f>IF(OR($A77="",$B$1=""),"",IFERROR(IF(INDEX(Clientes!$B$4:$K$23,MATCH($B$1,Clientes!$A$4:$A$23,0),5)="","·",Semáforo!F78),""))</f>
        <v/>
      </c>
      <c r="H77" s="12" t="str">
        <f>IF(OR($A77="",$B$1=""),"",IFERROR(IF(INDEX(Clientes!$B$4:$K$23,MATCH($B$1,Clientes!$A$4:$A$23,0),6)="","·",Semáforo!G78),""))</f>
        <v/>
      </c>
      <c r="I77" s="12" t="str">
        <f>IF(OR($A77="",$B$1=""),"",IFERROR(IF(INDEX(Clientes!$B$4:$K$23,MATCH($B$1,Clientes!$A$4:$A$23,0),7)="","·",Semáforo!H78),""))</f>
        <v/>
      </c>
      <c r="J77" s="12" t="str">
        <f>IF(OR($A77="",$B$1=""),"",IFERROR(IF(INDEX(Clientes!$B$4:$K$23,MATCH($B$1,Clientes!$A$4:$A$23,0),8)="","·",Semáforo!I78),""))</f>
        <v/>
      </c>
      <c r="K77" s="12" t="str">
        <f>IF(OR($A77="",$B$1=""),"",IFERROR(IF(INDEX(Clientes!$B$4:$K$23,MATCH($B$1,Clientes!$A$4:$A$23,0),9)="","·",Semáforo!J78),""))</f>
        <v/>
      </c>
      <c r="L77" s="12" t="str">
        <f>IF(OR($A77="",$B$1=""),"",IFERROR(IF(INDEX(Clientes!$B$4:$K$23,MATCH($B$1,Clientes!$A$4:$A$23,0),10)="","·",Semáforo!K78),""))</f>
        <v/>
      </c>
    </row>
    <row r="78" spans="1:12" x14ac:dyDescent="0.3">
      <c r="A78" s="11" t="str">
        <f>Semáforo!A79</f>
        <v/>
      </c>
      <c r="B78" s="12" t="str">
        <f t="shared" si="2"/>
        <v/>
      </c>
      <c r="C78" s="12" t="str">
        <f>IF(OR($A78="",$B$1=""),"",IFERROR(IF(INDEX(Clientes!$B$4:$K$23,MATCH($B$1,Clientes!$A$4:$A$23,0),1)="","·",Semáforo!B79),""))</f>
        <v/>
      </c>
      <c r="D78" s="12" t="str">
        <f>IF(OR($A78="",$B$1=""),"",IFERROR(IF(INDEX(Clientes!$B$4:$K$23,MATCH($B$1,Clientes!$A$4:$A$23,0),2)="","·",Semáforo!C79),""))</f>
        <v/>
      </c>
      <c r="E78" s="12" t="str">
        <f>IF(OR($A78="",$B$1=""),"",IFERROR(IF(INDEX(Clientes!$B$4:$K$23,MATCH($B$1,Clientes!$A$4:$A$23,0),3)="","·",Semáforo!D79),""))</f>
        <v/>
      </c>
      <c r="F78" s="12" t="str">
        <f>IF(OR($A78="",$B$1=""),"",IFERROR(IF(INDEX(Clientes!$B$4:$K$23,MATCH($B$1,Clientes!$A$4:$A$23,0),4)="","·",Semáforo!E79),""))</f>
        <v/>
      </c>
      <c r="G78" s="12" t="str">
        <f>IF(OR($A78="",$B$1=""),"",IFERROR(IF(INDEX(Clientes!$B$4:$K$23,MATCH($B$1,Clientes!$A$4:$A$23,0),5)="","·",Semáforo!F79),""))</f>
        <v/>
      </c>
      <c r="H78" s="12" t="str">
        <f>IF(OR($A78="",$B$1=""),"",IFERROR(IF(INDEX(Clientes!$B$4:$K$23,MATCH($B$1,Clientes!$A$4:$A$23,0),6)="","·",Semáforo!G79),""))</f>
        <v/>
      </c>
      <c r="I78" s="12" t="str">
        <f>IF(OR($A78="",$B$1=""),"",IFERROR(IF(INDEX(Clientes!$B$4:$K$23,MATCH($B$1,Clientes!$A$4:$A$23,0),7)="","·",Semáforo!H79),""))</f>
        <v/>
      </c>
      <c r="J78" s="12" t="str">
        <f>IF(OR($A78="",$B$1=""),"",IFERROR(IF(INDEX(Clientes!$B$4:$K$23,MATCH($B$1,Clientes!$A$4:$A$23,0),8)="","·",Semáforo!I79),""))</f>
        <v/>
      </c>
      <c r="K78" s="12" t="str">
        <f>IF(OR($A78="",$B$1=""),"",IFERROR(IF(INDEX(Clientes!$B$4:$K$23,MATCH($B$1,Clientes!$A$4:$A$23,0),9)="","·",Semáforo!J79),""))</f>
        <v/>
      </c>
      <c r="L78" s="12" t="str">
        <f>IF(OR($A78="",$B$1=""),"",IFERROR(IF(INDEX(Clientes!$B$4:$K$23,MATCH($B$1,Clientes!$A$4:$A$23,0),10)="","·",Semáforo!K79),""))</f>
        <v/>
      </c>
    </row>
    <row r="79" spans="1:12" x14ac:dyDescent="0.3">
      <c r="A79" s="11" t="str">
        <f>Semáforo!A80</f>
        <v/>
      </c>
      <c r="B79" s="12" t="str">
        <f t="shared" si="2"/>
        <v/>
      </c>
      <c r="C79" s="12" t="str">
        <f>IF(OR($A79="",$B$1=""),"",IFERROR(IF(INDEX(Clientes!$B$4:$K$23,MATCH($B$1,Clientes!$A$4:$A$23,0),1)="","·",Semáforo!B80),""))</f>
        <v/>
      </c>
      <c r="D79" s="12" t="str">
        <f>IF(OR($A79="",$B$1=""),"",IFERROR(IF(INDEX(Clientes!$B$4:$K$23,MATCH($B$1,Clientes!$A$4:$A$23,0),2)="","·",Semáforo!C80),""))</f>
        <v/>
      </c>
      <c r="E79" s="12" t="str">
        <f>IF(OR($A79="",$B$1=""),"",IFERROR(IF(INDEX(Clientes!$B$4:$K$23,MATCH($B$1,Clientes!$A$4:$A$23,0),3)="","·",Semáforo!D80),""))</f>
        <v/>
      </c>
      <c r="F79" s="12" t="str">
        <f>IF(OR($A79="",$B$1=""),"",IFERROR(IF(INDEX(Clientes!$B$4:$K$23,MATCH($B$1,Clientes!$A$4:$A$23,0),4)="","·",Semáforo!E80),""))</f>
        <v/>
      </c>
      <c r="G79" s="12" t="str">
        <f>IF(OR($A79="",$B$1=""),"",IFERROR(IF(INDEX(Clientes!$B$4:$K$23,MATCH($B$1,Clientes!$A$4:$A$23,0),5)="","·",Semáforo!F80),""))</f>
        <v/>
      </c>
      <c r="H79" s="12" t="str">
        <f>IF(OR($A79="",$B$1=""),"",IFERROR(IF(INDEX(Clientes!$B$4:$K$23,MATCH($B$1,Clientes!$A$4:$A$23,0),6)="","·",Semáforo!G80),""))</f>
        <v/>
      </c>
      <c r="I79" s="12" t="str">
        <f>IF(OR($A79="",$B$1=""),"",IFERROR(IF(INDEX(Clientes!$B$4:$K$23,MATCH($B$1,Clientes!$A$4:$A$23,0),7)="","·",Semáforo!H80),""))</f>
        <v/>
      </c>
      <c r="J79" s="12" t="str">
        <f>IF(OR($A79="",$B$1=""),"",IFERROR(IF(INDEX(Clientes!$B$4:$K$23,MATCH($B$1,Clientes!$A$4:$A$23,0),8)="","·",Semáforo!I80),""))</f>
        <v/>
      </c>
      <c r="K79" s="12" t="str">
        <f>IF(OR($A79="",$B$1=""),"",IFERROR(IF(INDEX(Clientes!$B$4:$K$23,MATCH($B$1,Clientes!$A$4:$A$23,0),9)="","·",Semáforo!J80),""))</f>
        <v/>
      </c>
      <c r="L79" s="12" t="str">
        <f>IF(OR($A79="",$B$1=""),"",IFERROR(IF(INDEX(Clientes!$B$4:$K$23,MATCH($B$1,Clientes!$A$4:$A$23,0),10)="","·",Semáforo!K80),""))</f>
        <v/>
      </c>
    </row>
    <row r="80" spans="1:12" x14ac:dyDescent="0.3">
      <c r="A80" s="11" t="str">
        <f>Semáforo!A81</f>
        <v/>
      </c>
      <c r="B80" s="12" t="str">
        <f t="shared" si="2"/>
        <v/>
      </c>
      <c r="C80" s="12" t="str">
        <f>IF(OR($A80="",$B$1=""),"",IFERROR(IF(INDEX(Clientes!$B$4:$K$23,MATCH($B$1,Clientes!$A$4:$A$23,0),1)="","·",Semáforo!B81),""))</f>
        <v/>
      </c>
      <c r="D80" s="12" t="str">
        <f>IF(OR($A80="",$B$1=""),"",IFERROR(IF(INDEX(Clientes!$B$4:$K$23,MATCH($B$1,Clientes!$A$4:$A$23,0),2)="","·",Semáforo!C81),""))</f>
        <v/>
      </c>
      <c r="E80" s="12" t="str">
        <f>IF(OR($A80="",$B$1=""),"",IFERROR(IF(INDEX(Clientes!$B$4:$K$23,MATCH($B$1,Clientes!$A$4:$A$23,0),3)="","·",Semáforo!D81),""))</f>
        <v/>
      </c>
      <c r="F80" s="12" t="str">
        <f>IF(OR($A80="",$B$1=""),"",IFERROR(IF(INDEX(Clientes!$B$4:$K$23,MATCH($B$1,Clientes!$A$4:$A$23,0),4)="","·",Semáforo!E81),""))</f>
        <v/>
      </c>
      <c r="G80" s="12" t="str">
        <f>IF(OR($A80="",$B$1=""),"",IFERROR(IF(INDEX(Clientes!$B$4:$K$23,MATCH($B$1,Clientes!$A$4:$A$23,0),5)="","·",Semáforo!F81),""))</f>
        <v/>
      </c>
      <c r="H80" s="12" t="str">
        <f>IF(OR($A80="",$B$1=""),"",IFERROR(IF(INDEX(Clientes!$B$4:$K$23,MATCH($B$1,Clientes!$A$4:$A$23,0),6)="","·",Semáforo!G81),""))</f>
        <v/>
      </c>
      <c r="I80" s="12" t="str">
        <f>IF(OR($A80="",$B$1=""),"",IFERROR(IF(INDEX(Clientes!$B$4:$K$23,MATCH($B$1,Clientes!$A$4:$A$23,0),7)="","·",Semáforo!H81),""))</f>
        <v/>
      </c>
      <c r="J80" s="12" t="str">
        <f>IF(OR($A80="",$B$1=""),"",IFERROR(IF(INDEX(Clientes!$B$4:$K$23,MATCH($B$1,Clientes!$A$4:$A$23,0),8)="","·",Semáforo!I81),""))</f>
        <v/>
      </c>
      <c r="K80" s="12" t="str">
        <f>IF(OR($A80="",$B$1=""),"",IFERROR(IF(INDEX(Clientes!$B$4:$K$23,MATCH($B$1,Clientes!$A$4:$A$23,0),9)="","·",Semáforo!J81),""))</f>
        <v/>
      </c>
      <c r="L80" s="12" t="str">
        <f>IF(OR($A80="",$B$1=""),"",IFERROR(IF(INDEX(Clientes!$B$4:$K$23,MATCH($B$1,Clientes!$A$4:$A$23,0),10)="","·",Semáforo!K81),""))</f>
        <v/>
      </c>
    </row>
    <row r="81" spans="1:12" x14ac:dyDescent="0.3">
      <c r="A81" s="11" t="str">
        <f>Semáforo!A82</f>
        <v/>
      </c>
      <c r="B81" s="12" t="str">
        <f t="shared" si="2"/>
        <v/>
      </c>
      <c r="C81" s="12" t="str">
        <f>IF(OR($A81="",$B$1=""),"",IFERROR(IF(INDEX(Clientes!$B$4:$K$23,MATCH($B$1,Clientes!$A$4:$A$23,0),1)="","·",Semáforo!B82),""))</f>
        <v/>
      </c>
      <c r="D81" s="12" t="str">
        <f>IF(OR($A81="",$B$1=""),"",IFERROR(IF(INDEX(Clientes!$B$4:$K$23,MATCH($B$1,Clientes!$A$4:$A$23,0),2)="","·",Semáforo!C82),""))</f>
        <v/>
      </c>
      <c r="E81" s="12" t="str">
        <f>IF(OR($A81="",$B$1=""),"",IFERROR(IF(INDEX(Clientes!$B$4:$K$23,MATCH($B$1,Clientes!$A$4:$A$23,0),3)="","·",Semáforo!D82),""))</f>
        <v/>
      </c>
      <c r="F81" s="12" t="str">
        <f>IF(OR($A81="",$B$1=""),"",IFERROR(IF(INDEX(Clientes!$B$4:$K$23,MATCH($B$1,Clientes!$A$4:$A$23,0),4)="","·",Semáforo!E82),""))</f>
        <v/>
      </c>
      <c r="G81" s="12" t="str">
        <f>IF(OR($A81="",$B$1=""),"",IFERROR(IF(INDEX(Clientes!$B$4:$K$23,MATCH($B$1,Clientes!$A$4:$A$23,0),5)="","·",Semáforo!F82),""))</f>
        <v/>
      </c>
      <c r="H81" s="12" t="str">
        <f>IF(OR($A81="",$B$1=""),"",IFERROR(IF(INDEX(Clientes!$B$4:$K$23,MATCH($B$1,Clientes!$A$4:$A$23,0),6)="","·",Semáforo!G82),""))</f>
        <v/>
      </c>
      <c r="I81" s="12" t="str">
        <f>IF(OR($A81="",$B$1=""),"",IFERROR(IF(INDEX(Clientes!$B$4:$K$23,MATCH($B$1,Clientes!$A$4:$A$23,0),7)="","·",Semáforo!H82),""))</f>
        <v/>
      </c>
      <c r="J81" s="12" t="str">
        <f>IF(OR($A81="",$B$1=""),"",IFERROR(IF(INDEX(Clientes!$B$4:$K$23,MATCH($B$1,Clientes!$A$4:$A$23,0),8)="","·",Semáforo!I82),""))</f>
        <v/>
      </c>
      <c r="K81" s="12" t="str">
        <f>IF(OR($A81="",$B$1=""),"",IFERROR(IF(INDEX(Clientes!$B$4:$K$23,MATCH($B$1,Clientes!$A$4:$A$23,0),9)="","·",Semáforo!J82),""))</f>
        <v/>
      </c>
      <c r="L81" s="12" t="str">
        <f>IF(OR($A81="",$B$1=""),"",IFERROR(IF(INDEX(Clientes!$B$4:$K$23,MATCH($B$1,Clientes!$A$4:$A$23,0),10)="","·",Semáforo!K82),""))</f>
        <v/>
      </c>
    </row>
    <row r="82" spans="1:12" x14ac:dyDescent="0.3">
      <c r="A82" s="11" t="str">
        <f>Semáforo!A83</f>
        <v/>
      </c>
      <c r="B82" s="12" t="str">
        <f t="shared" si="2"/>
        <v/>
      </c>
      <c r="C82" s="12" t="str">
        <f>IF(OR($A82="",$B$1=""),"",IFERROR(IF(INDEX(Clientes!$B$4:$K$23,MATCH($B$1,Clientes!$A$4:$A$23,0),1)="","·",Semáforo!B83),""))</f>
        <v/>
      </c>
      <c r="D82" s="12" t="str">
        <f>IF(OR($A82="",$B$1=""),"",IFERROR(IF(INDEX(Clientes!$B$4:$K$23,MATCH($B$1,Clientes!$A$4:$A$23,0),2)="","·",Semáforo!C83),""))</f>
        <v/>
      </c>
      <c r="E82" s="12" t="str">
        <f>IF(OR($A82="",$B$1=""),"",IFERROR(IF(INDEX(Clientes!$B$4:$K$23,MATCH($B$1,Clientes!$A$4:$A$23,0),3)="","·",Semáforo!D83),""))</f>
        <v/>
      </c>
      <c r="F82" s="12" t="str">
        <f>IF(OR($A82="",$B$1=""),"",IFERROR(IF(INDEX(Clientes!$B$4:$K$23,MATCH($B$1,Clientes!$A$4:$A$23,0),4)="","·",Semáforo!E83),""))</f>
        <v/>
      </c>
      <c r="G82" s="12" t="str">
        <f>IF(OR($A82="",$B$1=""),"",IFERROR(IF(INDEX(Clientes!$B$4:$K$23,MATCH($B$1,Clientes!$A$4:$A$23,0),5)="","·",Semáforo!F83),""))</f>
        <v/>
      </c>
      <c r="H82" s="12" t="str">
        <f>IF(OR($A82="",$B$1=""),"",IFERROR(IF(INDEX(Clientes!$B$4:$K$23,MATCH($B$1,Clientes!$A$4:$A$23,0),6)="","·",Semáforo!G83),""))</f>
        <v/>
      </c>
      <c r="I82" s="12" t="str">
        <f>IF(OR($A82="",$B$1=""),"",IFERROR(IF(INDEX(Clientes!$B$4:$K$23,MATCH($B$1,Clientes!$A$4:$A$23,0),7)="","·",Semáforo!H83),""))</f>
        <v/>
      </c>
      <c r="J82" s="12" t="str">
        <f>IF(OR($A82="",$B$1=""),"",IFERROR(IF(INDEX(Clientes!$B$4:$K$23,MATCH($B$1,Clientes!$A$4:$A$23,0),8)="","·",Semáforo!I83),""))</f>
        <v/>
      </c>
      <c r="K82" s="12" t="str">
        <f>IF(OR($A82="",$B$1=""),"",IFERROR(IF(INDEX(Clientes!$B$4:$K$23,MATCH($B$1,Clientes!$A$4:$A$23,0),9)="","·",Semáforo!J83),""))</f>
        <v/>
      </c>
      <c r="L82" s="12" t="str">
        <f>IF(OR($A82="",$B$1=""),"",IFERROR(IF(INDEX(Clientes!$B$4:$K$23,MATCH($B$1,Clientes!$A$4:$A$23,0),10)="","·",Semáforo!K83),""))</f>
        <v/>
      </c>
    </row>
    <row r="83" spans="1:12" x14ac:dyDescent="0.3">
      <c r="A83" s="11" t="str">
        <f>Semáforo!A84</f>
        <v/>
      </c>
      <c r="B83" s="12" t="str">
        <f t="shared" si="2"/>
        <v/>
      </c>
      <c r="C83" s="12" t="str">
        <f>IF(OR($A83="",$B$1=""),"",IFERROR(IF(INDEX(Clientes!$B$4:$K$23,MATCH($B$1,Clientes!$A$4:$A$23,0),1)="","·",Semáforo!B84),""))</f>
        <v/>
      </c>
      <c r="D83" s="12" t="str">
        <f>IF(OR($A83="",$B$1=""),"",IFERROR(IF(INDEX(Clientes!$B$4:$K$23,MATCH($B$1,Clientes!$A$4:$A$23,0),2)="","·",Semáforo!C84),""))</f>
        <v/>
      </c>
      <c r="E83" s="12" t="str">
        <f>IF(OR($A83="",$B$1=""),"",IFERROR(IF(INDEX(Clientes!$B$4:$K$23,MATCH($B$1,Clientes!$A$4:$A$23,0),3)="","·",Semáforo!D84),""))</f>
        <v/>
      </c>
      <c r="F83" s="12" t="str">
        <f>IF(OR($A83="",$B$1=""),"",IFERROR(IF(INDEX(Clientes!$B$4:$K$23,MATCH($B$1,Clientes!$A$4:$A$23,0),4)="","·",Semáforo!E84),""))</f>
        <v/>
      </c>
      <c r="G83" s="12" t="str">
        <f>IF(OR($A83="",$B$1=""),"",IFERROR(IF(INDEX(Clientes!$B$4:$K$23,MATCH($B$1,Clientes!$A$4:$A$23,0),5)="","·",Semáforo!F84),""))</f>
        <v/>
      </c>
      <c r="H83" s="12" t="str">
        <f>IF(OR($A83="",$B$1=""),"",IFERROR(IF(INDEX(Clientes!$B$4:$K$23,MATCH($B$1,Clientes!$A$4:$A$23,0),6)="","·",Semáforo!G84),""))</f>
        <v/>
      </c>
      <c r="I83" s="12" t="str">
        <f>IF(OR($A83="",$B$1=""),"",IFERROR(IF(INDEX(Clientes!$B$4:$K$23,MATCH($B$1,Clientes!$A$4:$A$23,0),7)="","·",Semáforo!H84),""))</f>
        <v/>
      </c>
      <c r="J83" s="12" t="str">
        <f>IF(OR($A83="",$B$1=""),"",IFERROR(IF(INDEX(Clientes!$B$4:$K$23,MATCH($B$1,Clientes!$A$4:$A$23,0),8)="","·",Semáforo!I84),""))</f>
        <v/>
      </c>
      <c r="K83" s="12" t="str">
        <f>IF(OR($A83="",$B$1=""),"",IFERROR(IF(INDEX(Clientes!$B$4:$K$23,MATCH($B$1,Clientes!$A$4:$A$23,0),9)="","·",Semáforo!J84),""))</f>
        <v/>
      </c>
      <c r="L83" s="12" t="str">
        <f>IF(OR($A83="",$B$1=""),"",IFERROR(IF(INDEX(Clientes!$B$4:$K$23,MATCH($B$1,Clientes!$A$4:$A$23,0),10)="","·",Semáforo!K84),""))</f>
        <v/>
      </c>
    </row>
    <row r="84" spans="1:12" x14ac:dyDescent="0.3">
      <c r="A84" s="11" t="str">
        <f>Semáforo!A85</f>
        <v/>
      </c>
      <c r="B84" s="12" t="str">
        <f t="shared" si="2"/>
        <v/>
      </c>
      <c r="C84" s="12" t="str">
        <f>IF(OR($A84="",$B$1=""),"",IFERROR(IF(INDEX(Clientes!$B$4:$K$23,MATCH($B$1,Clientes!$A$4:$A$23,0),1)="","·",Semáforo!B85),""))</f>
        <v/>
      </c>
      <c r="D84" s="12" t="str">
        <f>IF(OR($A84="",$B$1=""),"",IFERROR(IF(INDEX(Clientes!$B$4:$K$23,MATCH($B$1,Clientes!$A$4:$A$23,0),2)="","·",Semáforo!C85),""))</f>
        <v/>
      </c>
      <c r="E84" s="12" t="str">
        <f>IF(OR($A84="",$B$1=""),"",IFERROR(IF(INDEX(Clientes!$B$4:$K$23,MATCH($B$1,Clientes!$A$4:$A$23,0),3)="","·",Semáforo!D85),""))</f>
        <v/>
      </c>
      <c r="F84" s="12" t="str">
        <f>IF(OR($A84="",$B$1=""),"",IFERROR(IF(INDEX(Clientes!$B$4:$K$23,MATCH($B$1,Clientes!$A$4:$A$23,0),4)="","·",Semáforo!E85),""))</f>
        <v/>
      </c>
      <c r="G84" s="12" t="str">
        <f>IF(OR($A84="",$B$1=""),"",IFERROR(IF(INDEX(Clientes!$B$4:$K$23,MATCH($B$1,Clientes!$A$4:$A$23,0),5)="","·",Semáforo!F85),""))</f>
        <v/>
      </c>
      <c r="H84" s="12" t="str">
        <f>IF(OR($A84="",$B$1=""),"",IFERROR(IF(INDEX(Clientes!$B$4:$K$23,MATCH($B$1,Clientes!$A$4:$A$23,0),6)="","·",Semáforo!G85),""))</f>
        <v/>
      </c>
      <c r="I84" s="12" t="str">
        <f>IF(OR($A84="",$B$1=""),"",IFERROR(IF(INDEX(Clientes!$B$4:$K$23,MATCH($B$1,Clientes!$A$4:$A$23,0),7)="","·",Semáforo!H85),""))</f>
        <v/>
      </c>
      <c r="J84" s="12" t="str">
        <f>IF(OR($A84="",$B$1=""),"",IFERROR(IF(INDEX(Clientes!$B$4:$K$23,MATCH($B$1,Clientes!$A$4:$A$23,0),8)="","·",Semáforo!I85),""))</f>
        <v/>
      </c>
      <c r="K84" s="12" t="str">
        <f>IF(OR($A84="",$B$1=""),"",IFERROR(IF(INDEX(Clientes!$B$4:$K$23,MATCH($B$1,Clientes!$A$4:$A$23,0),9)="","·",Semáforo!J85),""))</f>
        <v/>
      </c>
      <c r="L84" s="12" t="str">
        <f>IF(OR($A84="",$B$1=""),"",IFERROR(IF(INDEX(Clientes!$B$4:$K$23,MATCH($B$1,Clientes!$A$4:$A$23,0),10)="","·",Semáforo!K85),""))</f>
        <v/>
      </c>
    </row>
    <row r="85" spans="1:12" x14ac:dyDescent="0.3">
      <c r="A85" s="11" t="str">
        <f>Semáforo!A86</f>
        <v/>
      </c>
      <c r="B85" s="12" t="str">
        <f t="shared" si="2"/>
        <v/>
      </c>
      <c r="C85" s="12" t="str">
        <f>IF(OR($A85="",$B$1=""),"",IFERROR(IF(INDEX(Clientes!$B$4:$K$23,MATCH($B$1,Clientes!$A$4:$A$23,0),1)="","·",Semáforo!B86),""))</f>
        <v/>
      </c>
      <c r="D85" s="12" t="str">
        <f>IF(OR($A85="",$B$1=""),"",IFERROR(IF(INDEX(Clientes!$B$4:$K$23,MATCH($B$1,Clientes!$A$4:$A$23,0),2)="","·",Semáforo!C86),""))</f>
        <v/>
      </c>
      <c r="E85" s="12" t="str">
        <f>IF(OR($A85="",$B$1=""),"",IFERROR(IF(INDEX(Clientes!$B$4:$K$23,MATCH($B$1,Clientes!$A$4:$A$23,0),3)="","·",Semáforo!D86),""))</f>
        <v/>
      </c>
      <c r="F85" s="12" t="str">
        <f>IF(OR($A85="",$B$1=""),"",IFERROR(IF(INDEX(Clientes!$B$4:$K$23,MATCH($B$1,Clientes!$A$4:$A$23,0),4)="","·",Semáforo!E86),""))</f>
        <v/>
      </c>
      <c r="G85" s="12" t="str">
        <f>IF(OR($A85="",$B$1=""),"",IFERROR(IF(INDEX(Clientes!$B$4:$K$23,MATCH($B$1,Clientes!$A$4:$A$23,0),5)="","·",Semáforo!F86),""))</f>
        <v/>
      </c>
      <c r="H85" s="12" t="str">
        <f>IF(OR($A85="",$B$1=""),"",IFERROR(IF(INDEX(Clientes!$B$4:$K$23,MATCH($B$1,Clientes!$A$4:$A$23,0),6)="","·",Semáforo!G86),""))</f>
        <v/>
      </c>
      <c r="I85" s="12" t="str">
        <f>IF(OR($A85="",$B$1=""),"",IFERROR(IF(INDEX(Clientes!$B$4:$K$23,MATCH($B$1,Clientes!$A$4:$A$23,0),7)="","·",Semáforo!H86),""))</f>
        <v/>
      </c>
      <c r="J85" s="12" t="str">
        <f>IF(OR($A85="",$B$1=""),"",IFERROR(IF(INDEX(Clientes!$B$4:$K$23,MATCH($B$1,Clientes!$A$4:$A$23,0),8)="","·",Semáforo!I86),""))</f>
        <v/>
      </c>
      <c r="K85" s="12" t="str">
        <f>IF(OR($A85="",$B$1=""),"",IFERROR(IF(INDEX(Clientes!$B$4:$K$23,MATCH($B$1,Clientes!$A$4:$A$23,0),9)="","·",Semáforo!J86),""))</f>
        <v/>
      </c>
      <c r="L85" s="12" t="str">
        <f>IF(OR($A85="",$B$1=""),"",IFERROR(IF(INDEX(Clientes!$B$4:$K$23,MATCH($B$1,Clientes!$A$4:$A$23,0),10)="","·",Semáforo!K86),""))</f>
        <v/>
      </c>
    </row>
    <row r="86" spans="1:12" x14ac:dyDescent="0.3">
      <c r="A86" s="11" t="str">
        <f>Semáforo!A87</f>
        <v/>
      </c>
      <c r="B86" s="12" t="str">
        <f t="shared" si="2"/>
        <v/>
      </c>
      <c r="C86" s="12" t="str">
        <f>IF(OR($A86="",$B$1=""),"",IFERROR(IF(INDEX(Clientes!$B$4:$K$23,MATCH($B$1,Clientes!$A$4:$A$23,0),1)="","·",Semáforo!B87),""))</f>
        <v/>
      </c>
      <c r="D86" s="12" t="str">
        <f>IF(OR($A86="",$B$1=""),"",IFERROR(IF(INDEX(Clientes!$B$4:$K$23,MATCH($B$1,Clientes!$A$4:$A$23,0),2)="","·",Semáforo!C87),""))</f>
        <v/>
      </c>
      <c r="E86" s="12" t="str">
        <f>IF(OR($A86="",$B$1=""),"",IFERROR(IF(INDEX(Clientes!$B$4:$K$23,MATCH($B$1,Clientes!$A$4:$A$23,0),3)="","·",Semáforo!D87),""))</f>
        <v/>
      </c>
      <c r="F86" s="12" t="str">
        <f>IF(OR($A86="",$B$1=""),"",IFERROR(IF(INDEX(Clientes!$B$4:$K$23,MATCH($B$1,Clientes!$A$4:$A$23,0),4)="","·",Semáforo!E87),""))</f>
        <v/>
      </c>
      <c r="G86" s="12" t="str">
        <f>IF(OR($A86="",$B$1=""),"",IFERROR(IF(INDEX(Clientes!$B$4:$K$23,MATCH($B$1,Clientes!$A$4:$A$23,0),5)="","·",Semáforo!F87),""))</f>
        <v/>
      </c>
      <c r="H86" s="12" t="str">
        <f>IF(OR($A86="",$B$1=""),"",IFERROR(IF(INDEX(Clientes!$B$4:$K$23,MATCH($B$1,Clientes!$A$4:$A$23,0),6)="","·",Semáforo!G87),""))</f>
        <v/>
      </c>
      <c r="I86" s="12" t="str">
        <f>IF(OR($A86="",$B$1=""),"",IFERROR(IF(INDEX(Clientes!$B$4:$K$23,MATCH($B$1,Clientes!$A$4:$A$23,0),7)="","·",Semáforo!H87),""))</f>
        <v/>
      </c>
      <c r="J86" s="12" t="str">
        <f>IF(OR($A86="",$B$1=""),"",IFERROR(IF(INDEX(Clientes!$B$4:$K$23,MATCH($B$1,Clientes!$A$4:$A$23,0),8)="","·",Semáforo!I87),""))</f>
        <v/>
      </c>
      <c r="K86" s="12" t="str">
        <f>IF(OR($A86="",$B$1=""),"",IFERROR(IF(INDEX(Clientes!$B$4:$K$23,MATCH($B$1,Clientes!$A$4:$A$23,0),9)="","·",Semáforo!J87),""))</f>
        <v/>
      </c>
      <c r="L86" s="12" t="str">
        <f>IF(OR($A86="",$B$1=""),"",IFERROR(IF(INDEX(Clientes!$B$4:$K$23,MATCH($B$1,Clientes!$A$4:$A$23,0),10)="","·",Semáforo!K87),""))</f>
        <v/>
      </c>
    </row>
    <row r="87" spans="1:12" x14ac:dyDescent="0.3">
      <c r="A87" s="11" t="str">
        <f>Semáforo!A88</f>
        <v/>
      </c>
      <c r="B87" s="12" t="str">
        <f t="shared" si="2"/>
        <v/>
      </c>
      <c r="C87" s="12" t="str">
        <f>IF(OR($A87="",$B$1=""),"",IFERROR(IF(INDEX(Clientes!$B$4:$K$23,MATCH($B$1,Clientes!$A$4:$A$23,0),1)="","·",Semáforo!B88),""))</f>
        <v/>
      </c>
      <c r="D87" s="12" t="str">
        <f>IF(OR($A87="",$B$1=""),"",IFERROR(IF(INDEX(Clientes!$B$4:$K$23,MATCH($B$1,Clientes!$A$4:$A$23,0),2)="","·",Semáforo!C88),""))</f>
        <v/>
      </c>
      <c r="E87" s="12" t="str">
        <f>IF(OR($A87="",$B$1=""),"",IFERROR(IF(INDEX(Clientes!$B$4:$K$23,MATCH($B$1,Clientes!$A$4:$A$23,0),3)="","·",Semáforo!D88),""))</f>
        <v/>
      </c>
      <c r="F87" s="12" t="str">
        <f>IF(OR($A87="",$B$1=""),"",IFERROR(IF(INDEX(Clientes!$B$4:$K$23,MATCH($B$1,Clientes!$A$4:$A$23,0),4)="","·",Semáforo!E88),""))</f>
        <v/>
      </c>
      <c r="G87" s="12" t="str">
        <f>IF(OR($A87="",$B$1=""),"",IFERROR(IF(INDEX(Clientes!$B$4:$K$23,MATCH($B$1,Clientes!$A$4:$A$23,0),5)="","·",Semáforo!F88),""))</f>
        <v/>
      </c>
      <c r="H87" s="12" t="str">
        <f>IF(OR($A87="",$B$1=""),"",IFERROR(IF(INDEX(Clientes!$B$4:$K$23,MATCH($B$1,Clientes!$A$4:$A$23,0),6)="","·",Semáforo!G88),""))</f>
        <v/>
      </c>
      <c r="I87" s="12" t="str">
        <f>IF(OR($A87="",$B$1=""),"",IFERROR(IF(INDEX(Clientes!$B$4:$K$23,MATCH($B$1,Clientes!$A$4:$A$23,0),7)="","·",Semáforo!H88),""))</f>
        <v/>
      </c>
      <c r="J87" s="12" t="str">
        <f>IF(OR($A87="",$B$1=""),"",IFERROR(IF(INDEX(Clientes!$B$4:$K$23,MATCH($B$1,Clientes!$A$4:$A$23,0),8)="","·",Semáforo!I88),""))</f>
        <v/>
      </c>
      <c r="K87" s="12" t="str">
        <f>IF(OR($A87="",$B$1=""),"",IFERROR(IF(INDEX(Clientes!$B$4:$K$23,MATCH($B$1,Clientes!$A$4:$A$23,0),9)="","·",Semáforo!J88),""))</f>
        <v/>
      </c>
      <c r="L87" s="12" t="str">
        <f>IF(OR($A87="",$B$1=""),"",IFERROR(IF(INDEX(Clientes!$B$4:$K$23,MATCH($B$1,Clientes!$A$4:$A$23,0),10)="","·",Semáforo!K88),""))</f>
        <v/>
      </c>
    </row>
    <row r="88" spans="1:12" x14ac:dyDescent="0.3">
      <c r="A88" s="11" t="str">
        <f>Semáforo!A89</f>
        <v/>
      </c>
      <c r="B88" s="12" t="str">
        <f t="shared" si="2"/>
        <v/>
      </c>
      <c r="C88" s="12" t="str">
        <f>IF(OR($A88="",$B$1=""),"",IFERROR(IF(INDEX(Clientes!$B$4:$K$23,MATCH($B$1,Clientes!$A$4:$A$23,0),1)="","·",Semáforo!B89),""))</f>
        <v/>
      </c>
      <c r="D88" s="12" t="str">
        <f>IF(OR($A88="",$B$1=""),"",IFERROR(IF(INDEX(Clientes!$B$4:$K$23,MATCH($B$1,Clientes!$A$4:$A$23,0),2)="","·",Semáforo!C89),""))</f>
        <v/>
      </c>
      <c r="E88" s="12" t="str">
        <f>IF(OR($A88="",$B$1=""),"",IFERROR(IF(INDEX(Clientes!$B$4:$K$23,MATCH($B$1,Clientes!$A$4:$A$23,0),3)="","·",Semáforo!D89),""))</f>
        <v/>
      </c>
      <c r="F88" s="12" t="str">
        <f>IF(OR($A88="",$B$1=""),"",IFERROR(IF(INDEX(Clientes!$B$4:$K$23,MATCH($B$1,Clientes!$A$4:$A$23,0),4)="","·",Semáforo!E89),""))</f>
        <v/>
      </c>
      <c r="G88" s="12" t="str">
        <f>IF(OR($A88="",$B$1=""),"",IFERROR(IF(INDEX(Clientes!$B$4:$K$23,MATCH($B$1,Clientes!$A$4:$A$23,0),5)="","·",Semáforo!F89),""))</f>
        <v/>
      </c>
      <c r="H88" s="12" t="str">
        <f>IF(OR($A88="",$B$1=""),"",IFERROR(IF(INDEX(Clientes!$B$4:$K$23,MATCH($B$1,Clientes!$A$4:$A$23,0),6)="","·",Semáforo!G89),""))</f>
        <v/>
      </c>
      <c r="I88" s="12" t="str">
        <f>IF(OR($A88="",$B$1=""),"",IFERROR(IF(INDEX(Clientes!$B$4:$K$23,MATCH($B$1,Clientes!$A$4:$A$23,0),7)="","·",Semáforo!H89),""))</f>
        <v/>
      </c>
      <c r="J88" s="12" t="str">
        <f>IF(OR($A88="",$B$1=""),"",IFERROR(IF(INDEX(Clientes!$B$4:$K$23,MATCH($B$1,Clientes!$A$4:$A$23,0),8)="","·",Semáforo!I89),""))</f>
        <v/>
      </c>
      <c r="K88" s="12" t="str">
        <f>IF(OR($A88="",$B$1=""),"",IFERROR(IF(INDEX(Clientes!$B$4:$K$23,MATCH($B$1,Clientes!$A$4:$A$23,0),9)="","·",Semáforo!J89),""))</f>
        <v/>
      </c>
      <c r="L88" s="12" t="str">
        <f>IF(OR($A88="",$B$1=""),"",IFERROR(IF(INDEX(Clientes!$B$4:$K$23,MATCH($B$1,Clientes!$A$4:$A$23,0),10)="","·",Semáforo!K89),""))</f>
        <v/>
      </c>
    </row>
    <row r="89" spans="1:12" x14ac:dyDescent="0.3">
      <c r="A89" s="11" t="str">
        <f>Semáforo!A90</f>
        <v/>
      </c>
      <c r="B89" s="12" t="str">
        <f t="shared" si="2"/>
        <v/>
      </c>
      <c r="C89" s="12" t="str">
        <f>IF(OR($A89="",$B$1=""),"",IFERROR(IF(INDEX(Clientes!$B$4:$K$23,MATCH($B$1,Clientes!$A$4:$A$23,0),1)="","·",Semáforo!B90),""))</f>
        <v/>
      </c>
      <c r="D89" s="12" t="str">
        <f>IF(OR($A89="",$B$1=""),"",IFERROR(IF(INDEX(Clientes!$B$4:$K$23,MATCH($B$1,Clientes!$A$4:$A$23,0),2)="","·",Semáforo!C90),""))</f>
        <v/>
      </c>
      <c r="E89" s="12" t="str">
        <f>IF(OR($A89="",$B$1=""),"",IFERROR(IF(INDEX(Clientes!$B$4:$K$23,MATCH($B$1,Clientes!$A$4:$A$23,0),3)="","·",Semáforo!D90),""))</f>
        <v/>
      </c>
      <c r="F89" s="12" t="str">
        <f>IF(OR($A89="",$B$1=""),"",IFERROR(IF(INDEX(Clientes!$B$4:$K$23,MATCH($B$1,Clientes!$A$4:$A$23,0),4)="","·",Semáforo!E90),""))</f>
        <v/>
      </c>
      <c r="G89" s="12" t="str">
        <f>IF(OR($A89="",$B$1=""),"",IFERROR(IF(INDEX(Clientes!$B$4:$K$23,MATCH($B$1,Clientes!$A$4:$A$23,0),5)="","·",Semáforo!F90),""))</f>
        <v/>
      </c>
      <c r="H89" s="12" t="str">
        <f>IF(OR($A89="",$B$1=""),"",IFERROR(IF(INDEX(Clientes!$B$4:$K$23,MATCH($B$1,Clientes!$A$4:$A$23,0),6)="","·",Semáforo!G90),""))</f>
        <v/>
      </c>
      <c r="I89" s="12" t="str">
        <f>IF(OR($A89="",$B$1=""),"",IFERROR(IF(INDEX(Clientes!$B$4:$K$23,MATCH($B$1,Clientes!$A$4:$A$23,0),7)="","·",Semáforo!H90),""))</f>
        <v/>
      </c>
      <c r="J89" s="12" t="str">
        <f>IF(OR($A89="",$B$1=""),"",IFERROR(IF(INDEX(Clientes!$B$4:$K$23,MATCH($B$1,Clientes!$A$4:$A$23,0),8)="","·",Semáforo!I90),""))</f>
        <v/>
      </c>
      <c r="K89" s="12" t="str">
        <f>IF(OR($A89="",$B$1=""),"",IFERROR(IF(INDEX(Clientes!$B$4:$K$23,MATCH($B$1,Clientes!$A$4:$A$23,0),9)="","·",Semáforo!J90),""))</f>
        <v/>
      </c>
      <c r="L89" s="12" t="str">
        <f>IF(OR($A89="",$B$1=""),"",IFERROR(IF(INDEX(Clientes!$B$4:$K$23,MATCH($B$1,Clientes!$A$4:$A$23,0),10)="","·",Semáforo!K90),""))</f>
        <v/>
      </c>
    </row>
    <row r="90" spans="1:12" x14ac:dyDescent="0.3">
      <c r="A90" s="11" t="str">
        <f>Semáforo!A91</f>
        <v/>
      </c>
      <c r="B90" s="12" t="str">
        <f t="shared" si="2"/>
        <v/>
      </c>
      <c r="C90" s="12" t="str">
        <f>IF(OR($A90="",$B$1=""),"",IFERROR(IF(INDEX(Clientes!$B$4:$K$23,MATCH($B$1,Clientes!$A$4:$A$23,0),1)="","·",Semáforo!B91),""))</f>
        <v/>
      </c>
      <c r="D90" s="12" t="str">
        <f>IF(OR($A90="",$B$1=""),"",IFERROR(IF(INDEX(Clientes!$B$4:$K$23,MATCH($B$1,Clientes!$A$4:$A$23,0),2)="","·",Semáforo!C91),""))</f>
        <v/>
      </c>
      <c r="E90" s="12" t="str">
        <f>IF(OR($A90="",$B$1=""),"",IFERROR(IF(INDEX(Clientes!$B$4:$K$23,MATCH($B$1,Clientes!$A$4:$A$23,0),3)="","·",Semáforo!D91),""))</f>
        <v/>
      </c>
      <c r="F90" s="12" t="str">
        <f>IF(OR($A90="",$B$1=""),"",IFERROR(IF(INDEX(Clientes!$B$4:$K$23,MATCH($B$1,Clientes!$A$4:$A$23,0),4)="","·",Semáforo!E91),""))</f>
        <v/>
      </c>
      <c r="G90" s="12" t="str">
        <f>IF(OR($A90="",$B$1=""),"",IFERROR(IF(INDEX(Clientes!$B$4:$K$23,MATCH($B$1,Clientes!$A$4:$A$23,0),5)="","·",Semáforo!F91),""))</f>
        <v/>
      </c>
      <c r="H90" s="12" t="str">
        <f>IF(OR($A90="",$B$1=""),"",IFERROR(IF(INDEX(Clientes!$B$4:$K$23,MATCH($B$1,Clientes!$A$4:$A$23,0),6)="","·",Semáforo!G91),""))</f>
        <v/>
      </c>
      <c r="I90" s="12" t="str">
        <f>IF(OR($A90="",$B$1=""),"",IFERROR(IF(INDEX(Clientes!$B$4:$K$23,MATCH($B$1,Clientes!$A$4:$A$23,0),7)="","·",Semáforo!H91),""))</f>
        <v/>
      </c>
      <c r="J90" s="12" t="str">
        <f>IF(OR($A90="",$B$1=""),"",IFERROR(IF(INDEX(Clientes!$B$4:$K$23,MATCH($B$1,Clientes!$A$4:$A$23,0),8)="","·",Semáforo!I91),""))</f>
        <v/>
      </c>
      <c r="K90" s="12" t="str">
        <f>IF(OR($A90="",$B$1=""),"",IFERROR(IF(INDEX(Clientes!$B$4:$K$23,MATCH($B$1,Clientes!$A$4:$A$23,0),9)="","·",Semáforo!J91),""))</f>
        <v/>
      </c>
      <c r="L90" s="12" t="str">
        <f>IF(OR($A90="",$B$1=""),"",IFERROR(IF(INDEX(Clientes!$B$4:$K$23,MATCH($B$1,Clientes!$A$4:$A$23,0),10)="","·",Semáforo!K91),""))</f>
        <v/>
      </c>
    </row>
    <row r="91" spans="1:12" x14ac:dyDescent="0.3">
      <c r="A91" s="11" t="str">
        <f>Semáforo!A92</f>
        <v/>
      </c>
      <c r="B91" s="12" t="str">
        <f t="shared" si="2"/>
        <v/>
      </c>
      <c r="C91" s="12" t="str">
        <f>IF(OR($A91="",$B$1=""),"",IFERROR(IF(INDEX(Clientes!$B$4:$K$23,MATCH($B$1,Clientes!$A$4:$A$23,0),1)="","·",Semáforo!B92),""))</f>
        <v/>
      </c>
      <c r="D91" s="12" t="str">
        <f>IF(OR($A91="",$B$1=""),"",IFERROR(IF(INDEX(Clientes!$B$4:$K$23,MATCH($B$1,Clientes!$A$4:$A$23,0),2)="","·",Semáforo!C92),""))</f>
        <v/>
      </c>
      <c r="E91" s="12" t="str">
        <f>IF(OR($A91="",$B$1=""),"",IFERROR(IF(INDEX(Clientes!$B$4:$K$23,MATCH($B$1,Clientes!$A$4:$A$23,0),3)="","·",Semáforo!D92),""))</f>
        <v/>
      </c>
      <c r="F91" s="12" t="str">
        <f>IF(OR($A91="",$B$1=""),"",IFERROR(IF(INDEX(Clientes!$B$4:$K$23,MATCH($B$1,Clientes!$A$4:$A$23,0),4)="","·",Semáforo!E92),""))</f>
        <v/>
      </c>
      <c r="G91" s="12" t="str">
        <f>IF(OR($A91="",$B$1=""),"",IFERROR(IF(INDEX(Clientes!$B$4:$K$23,MATCH($B$1,Clientes!$A$4:$A$23,0),5)="","·",Semáforo!F92),""))</f>
        <v/>
      </c>
      <c r="H91" s="12" t="str">
        <f>IF(OR($A91="",$B$1=""),"",IFERROR(IF(INDEX(Clientes!$B$4:$K$23,MATCH($B$1,Clientes!$A$4:$A$23,0),6)="","·",Semáforo!G92),""))</f>
        <v/>
      </c>
      <c r="I91" s="12" t="str">
        <f>IF(OR($A91="",$B$1=""),"",IFERROR(IF(INDEX(Clientes!$B$4:$K$23,MATCH($B$1,Clientes!$A$4:$A$23,0),7)="","·",Semáforo!H92),""))</f>
        <v/>
      </c>
      <c r="J91" s="12" t="str">
        <f>IF(OR($A91="",$B$1=""),"",IFERROR(IF(INDEX(Clientes!$B$4:$K$23,MATCH($B$1,Clientes!$A$4:$A$23,0),8)="","·",Semáforo!I92),""))</f>
        <v/>
      </c>
      <c r="K91" s="12" t="str">
        <f>IF(OR($A91="",$B$1=""),"",IFERROR(IF(INDEX(Clientes!$B$4:$K$23,MATCH($B$1,Clientes!$A$4:$A$23,0),9)="","·",Semáforo!J92),""))</f>
        <v/>
      </c>
      <c r="L91" s="12" t="str">
        <f>IF(OR($A91="",$B$1=""),"",IFERROR(IF(INDEX(Clientes!$B$4:$K$23,MATCH($B$1,Clientes!$A$4:$A$23,0),10)="","·",Semáforo!K92),""))</f>
        <v/>
      </c>
    </row>
    <row r="92" spans="1:12" x14ac:dyDescent="0.3">
      <c r="A92" s="11" t="str">
        <f>Semáforo!A93</f>
        <v/>
      </c>
      <c r="B92" s="12" t="str">
        <f t="shared" si="2"/>
        <v/>
      </c>
      <c r="C92" s="12" t="str">
        <f>IF(OR($A92="",$B$1=""),"",IFERROR(IF(INDEX(Clientes!$B$4:$K$23,MATCH($B$1,Clientes!$A$4:$A$23,0),1)="","·",Semáforo!B93),""))</f>
        <v/>
      </c>
      <c r="D92" s="12" t="str">
        <f>IF(OR($A92="",$B$1=""),"",IFERROR(IF(INDEX(Clientes!$B$4:$K$23,MATCH($B$1,Clientes!$A$4:$A$23,0),2)="","·",Semáforo!C93),""))</f>
        <v/>
      </c>
      <c r="E92" s="12" t="str">
        <f>IF(OR($A92="",$B$1=""),"",IFERROR(IF(INDEX(Clientes!$B$4:$K$23,MATCH($B$1,Clientes!$A$4:$A$23,0),3)="","·",Semáforo!D93),""))</f>
        <v/>
      </c>
      <c r="F92" s="12" t="str">
        <f>IF(OR($A92="",$B$1=""),"",IFERROR(IF(INDEX(Clientes!$B$4:$K$23,MATCH($B$1,Clientes!$A$4:$A$23,0),4)="","·",Semáforo!E93),""))</f>
        <v/>
      </c>
      <c r="G92" s="12" t="str">
        <f>IF(OR($A92="",$B$1=""),"",IFERROR(IF(INDEX(Clientes!$B$4:$K$23,MATCH($B$1,Clientes!$A$4:$A$23,0),5)="","·",Semáforo!F93),""))</f>
        <v/>
      </c>
      <c r="H92" s="12" t="str">
        <f>IF(OR($A92="",$B$1=""),"",IFERROR(IF(INDEX(Clientes!$B$4:$K$23,MATCH($B$1,Clientes!$A$4:$A$23,0),6)="","·",Semáforo!G93),""))</f>
        <v/>
      </c>
      <c r="I92" s="12" t="str">
        <f>IF(OR($A92="",$B$1=""),"",IFERROR(IF(INDEX(Clientes!$B$4:$K$23,MATCH($B$1,Clientes!$A$4:$A$23,0),7)="","·",Semáforo!H93),""))</f>
        <v/>
      </c>
      <c r="J92" s="12" t="str">
        <f>IF(OR($A92="",$B$1=""),"",IFERROR(IF(INDEX(Clientes!$B$4:$K$23,MATCH($B$1,Clientes!$A$4:$A$23,0),8)="","·",Semáforo!I93),""))</f>
        <v/>
      </c>
      <c r="K92" s="12" t="str">
        <f>IF(OR($A92="",$B$1=""),"",IFERROR(IF(INDEX(Clientes!$B$4:$K$23,MATCH($B$1,Clientes!$A$4:$A$23,0),9)="","·",Semáforo!J93),""))</f>
        <v/>
      </c>
      <c r="L92" s="12" t="str">
        <f>IF(OR($A92="",$B$1=""),"",IFERROR(IF(INDEX(Clientes!$B$4:$K$23,MATCH($B$1,Clientes!$A$4:$A$23,0),10)="","·",Semáforo!K93),""))</f>
        <v/>
      </c>
    </row>
    <row r="93" spans="1:12" x14ac:dyDescent="0.3">
      <c r="A93" s="11" t="str">
        <f>Semáforo!A94</f>
        <v/>
      </c>
      <c r="B93" s="12" t="str">
        <f t="shared" si="2"/>
        <v/>
      </c>
      <c r="C93" s="12" t="str">
        <f>IF(OR($A93="",$B$1=""),"",IFERROR(IF(INDEX(Clientes!$B$4:$K$23,MATCH($B$1,Clientes!$A$4:$A$23,0),1)="","·",Semáforo!B94),""))</f>
        <v/>
      </c>
      <c r="D93" s="12" t="str">
        <f>IF(OR($A93="",$B$1=""),"",IFERROR(IF(INDEX(Clientes!$B$4:$K$23,MATCH($B$1,Clientes!$A$4:$A$23,0),2)="","·",Semáforo!C94),""))</f>
        <v/>
      </c>
      <c r="E93" s="12" t="str">
        <f>IF(OR($A93="",$B$1=""),"",IFERROR(IF(INDEX(Clientes!$B$4:$K$23,MATCH($B$1,Clientes!$A$4:$A$23,0),3)="","·",Semáforo!D94),""))</f>
        <v/>
      </c>
      <c r="F93" s="12" t="str">
        <f>IF(OR($A93="",$B$1=""),"",IFERROR(IF(INDEX(Clientes!$B$4:$K$23,MATCH($B$1,Clientes!$A$4:$A$23,0),4)="","·",Semáforo!E94),""))</f>
        <v/>
      </c>
      <c r="G93" s="12" t="str">
        <f>IF(OR($A93="",$B$1=""),"",IFERROR(IF(INDEX(Clientes!$B$4:$K$23,MATCH($B$1,Clientes!$A$4:$A$23,0),5)="","·",Semáforo!F94),""))</f>
        <v/>
      </c>
      <c r="H93" s="12" t="str">
        <f>IF(OR($A93="",$B$1=""),"",IFERROR(IF(INDEX(Clientes!$B$4:$K$23,MATCH($B$1,Clientes!$A$4:$A$23,0),6)="","·",Semáforo!G94),""))</f>
        <v/>
      </c>
      <c r="I93" s="12" t="str">
        <f>IF(OR($A93="",$B$1=""),"",IFERROR(IF(INDEX(Clientes!$B$4:$K$23,MATCH($B$1,Clientes!$A$4:$A$23,0),7)="","·",Semáforo!H94),""))</f>
        <v/>
      </c>
      <c r="J93" s="12" t="str">
        <f>IF(OR($A93="",$B$1=""),"",IFERROR(IF(INDEX(Clientes!$B$4:$K$23,MATCH($B$1,Clientes!$A$4:$A$23,0),8)="","·",Semáforo!I94),""))</f>
        <v/>
      </c>
      <c r="K93" s="12" t="str">
        <f>IF(OR($A93="",$B$1=""),"",IFERROR(IF(INDEX(Clientes!$B$4:$K$23,MATCH($B$1,Clientes!$A$4:$A$23,0),9)="","·",Semáforo!J94),""))</f>
        <v/>
      </c>
      <c r="L93" s="12" t="str">
        <f>IF(OR($A93="",$B$1=""),"",IFERROR(IF(INDEX(Clientes!$B$4:$K$23,MATCH($B$1,Clientes!$A$4:$A$23,0),10)="","·",Semáforo!K94),""))</f>
        <v/>
      </c>
    </row>
    <row r="94" spans="1:12" x14ac:dyDescent="0.3">
      <c r="A94" s="11" t="str">
        <f>Semáforo!A95</f>
        <v/>
      </c>
      <c r="B94" s="12" t="str">
        <f t="shared" si="2"/>
        <v/>
      </c>
      <c r="C94" s="12" t="str">
        <f>IF(OR($A94="",$B$1=""),"",IFERROR(IF(INDEX(Clientes!$B$4:$K$23,MATCH($B$1,Clientes!$A$4:$A$23,0),1)="","·",Semáforo!B95),""))</f>
        <v/>
      </c>
      <c r="D94" s="12" t="str">
        <f>IF(OR($A94="",$B$1=""),"",IFERROR(IF(INDEX(Clientes!$B$4:$K$23,MATCH($B$1,Clientes!$A$4:$A$23,0),2)="","·",Semáforo!C95),""))</f>
        <v/>
      </c>
      <c r="E94" s="12" t="str">
        <f>IF(OR($A94="",$B$1=""),"",IFERROR(IF(INDEX(Clientes!$B$4:$K$23,MATCH($B$1,Clientes!$A$4:$A$23,0),3)="","·",Semáforo!D95),""))</f>
        <v/>
      </c>
      <c r="F94" s="12" t="str">
        <f>IF(OR($A94="",$B$1=""),"",IFERROR(IF(INDEX(Clientes!$B$4:$K$23,MATCH($B$1,Clientes!$A$4:$A$23,0),4)="","·",Semáforo!E95),""))</f>
        <v/>
      </c>
      <c r="G94" s="12" t="str">
        <f>IF(OR($A94="",$B$1=""),"",IFERROR(IF(INDEX(Clientes!$B$4:$K$23,MATCH($B$1,Clientes!$A$4:$A$23,0),5)="","·",Semáforo!F95),""))</f>
        <v/>
      </c>
      <c r="H94" s="12" t="str">
        <f>IF(OR($A94="",$B$1=""),"",IFERROR(IF(INDEX(Clientes!$B$4:$K$23,MATCH($B$1,Clientes!$A$4:$A$23,0),6)="","·",Semáforo!G95),""))</f>
        <v/>
      </c>
      <c r="I94" s="12" t="str">
        <f>IF(OR($A94="",$B$1=""),"",IFERROR(IF(INDEX(Clientes!$B$4:$K$23,MATCH($B$1,Clientes!$A$4:$A$23,0),7)="","·",Semáforo!H95),""))</f>
        <v/>
      </c>
      <c r="J94" s="12" t="str">
        <f>IF(OR($A94="",$B$1=""),"",IFERROR(IF(INDEX(Clientes!$B$4:$K$23,MATCH($B$1,Clientes!$A$4:$A$23,0),8)="","·",Semáforo!I95),""))</f>
        <v/>
      </c>
      <c r="K94" s="12" t="str">
        <f>IF(OR($A94="",$B$1=""),"",IFERROR(IF(INDEX(Clientes!$B$4:$K$23,MATCH($B$1,Clientes!$A$4:$A$23,0),9)="","·",Semáforo!J95),""))</f>
        <v/>
      </c>
      <c r="L94" s="12" t="str">
        <f>IF(OR($A94="",$B$1=""),"",IFERROR(IF(INDEX(Clientes!$B$4:$K$23,MATCH($B$1,Clientes!$A$4:$A$23,0),10)="","·",Semáforo!K95),""))</f>
        <v/>
      </c>
    </row>
    <row r="95" spans="1:12" x14ac:dyDescent="0.3">
      <c r="A95" s="11" t="str">
        <f>Semáforo!A96</f>
        <v/>
      </c>
      <c r="B95" s="12" t="str">
        <f t="shared" si="2"/>
        <v/>
      </c>
      <c r="C95" s="12" t="str">
        <f>IF(OR($A95="",$B$1=""),"",IFERROR(IF(INDEX(Clientes!$B$4:$K$23,MATCH($B$1,Clientes!$A$4:$A$23,0),1)="","·",Semáforo!B96),""))</f>
        <v/>
      </c>
      <c r="D95" s="12" t="str">
        <f>IF(OR($A95="",$B$1=""),"",IFERROR(IF(INDEX(Clientes!$B$4:$K$23,MATCH($B$1,Clientes!$A$4:$A$23,0),2)="","·",Semáforo!C96),""))</f>
        <v/>
      </c>
      <c r="E95" s="12" t="str">
        <f>IF(OR($A95="",$B$1=""),"",IFERROR(IF(INDEX(Clientes!$B$4:$K$23,MATCH($B$1,Clientes!$A$4:$A$23,0),3)="","·",Semáforo!D96),""))</f>
        <v/>
      </c>
      <c r="F95" s="12" t="str">
        <f>IF(OR($A95="",$B$1=""),"",IFERROR(IF(INDEX(Clientes!$B$4:$K$23,MATCH($B$1,Clientes!$A$4:$A$23,0),4)="","·",Semáforo!E96),""))</f>
        <v/>
      </c>
      <c r="G95" s="12" t="str">
        <f>IF(OR($A95="",$B$1=""),"",IFERROR(IF(INDEX(Clientes!$B$4:$K$23,MATCH($B$1,Clientes!$A$4:$A$23,0),5)="","·",Semáforo!F96),""))</f>
        <v/>
      </c>
      <c r="H95" s="12" t="str">
        <f>IF(OR($A95="",$B$1=""),"",IFERROR(IF(INDEX(Clientes!$B$4:$K$23,MATCH($B$1,Clientes!$A$4:$A$23,0),6)="","·",Semáforo!G96),""))</f>
        <v/>
      </c>
      <c r="I95" s="12" t="str">
        <f>IF(OR($A95="",$B$1=""),"",IFERROR(IF(INDEX(Clientes!$B$4:$K$23,MATCH($B$1,Clientes!$A$4:$A$23,0),7)="","·",Semáforo!H96),""))</f>
        <v/>
      </c>
      <c r="J95" s="12" t="str">
        <f>IF(OR($A95="",$B$1=""),"",IFERROR(IF(INDEX(Clientes!$B$4:$K$23,MATCH($B$1,Clientes!$A$4:$A$23,0),8)="","·",Semáforo!I96),""))</f>
        <v/>
      </c>
      <c r="K95" s="12" t="str">
        <f>IF(OR($A95="",$B$1=""),"",IFERROR(IF(INDEX(Clientes!$B$4:$K$23,MATCH($B$1,Clientes!$A$4:$A$23,0),9)="","·",Semáforo!J96),""))</f>
        <v/>
      </c>
      <c r="L95" s="12" t="str">
        <f>IF(OR($A95="",$B$1=""),"",IFERROR(IF(INDEX(Clientes!$B$4:$K$23,MATCH($B$1,Clientes!$A$4:$A$23,0),10)="","·",Semáforo!K96),""))</f>
        <v/>
      </c>
    </row>
    <row r="96" spans="1:12" x14ac:dyDescent="0.3">
      <c r="A96" s="11" t="str">
        <f>Semáforo!A97</f>
        <v/>
      </c>
      <c r="B96" s="12" t="str">
        <f t="shared" si="2"/>
        <v/>
      </c>
      <c r="C96" s="12" t="str">
        <f>IF(OR($A96="",$B$1=""),"",IFERROR(IF(INDEX(Clientes!$B$4:$K$23,MATCH($B$1,Clientes!$A$4:$A$23,0),1)="","·",Semáforo!B97),""))</f>
        <v/>
      </c>
      <c r="D96" s="12" t="str">
        <f>IF(OR($A96="",$B$1=""),"",IFERROR(IF(INDEX(Clientes!$B$4:$K$23,MATCH($B$1,Clientes!$A$4:$A$23,0),2)="","·",Semáforo!C97),""))</f>
        <v/>
      </c>
      <c r="E96" s="12" t="str">
        <f>IF(OR($A96="",$B$1=""),"",IFERROR(IF(INDEX(Clientes!$B$4:$K$23,MATCH($B$1,Clientes!$A$4:$A$23,0),3)="","·",Semáforo!D97),""))</f>
        <v/>
      </c>
      <c r="F96" s="12" t="str">
        <f>IF(OR($A96="",$B$1=""),"",IFERROR(IF(INDEX(Clientes!$B$4:$K$23,MATCH($B$1,Clientes!$A$4:$A$23,0),4)="","·",Semáforo!E97),""))</f>
        <v/>
      </c>
      <c r="G96" s="12" t="str">
        <f>IF(OR($A96="",$B$1=""),"",IFERROR(IF(INDEX(Clientes!$B$4:$K$23,MATCH($B$1,Clientes!$A$4:$A$23,0),5)="","·",Semáforo!F97),""))</f>
        <v/>
      </c>
      <c r="H96" s="12" t="str">
        <f>IF(OR($A96="",$B$1=""),"",IFERROR(IF(INDEX(Clientes!$B$4:$K$23,MATCH($B$1,Clientes!$A$4:$A$23,0),6)="","·",Semáforo!G97),""))</f>
        <v/>
      </c>
      <c r="I96" s="12" t="str">
        <f>IF(OR($A96="",$B$1=""),"",IFERROR(IF(INDEX(Clientes!$B$4:$K$23,MATCH($B$1,Clientes!$A$4:$A$23,0),7)="","·",Semáforo!H97),""))</f>
        <v/>
      </c>
      <c r="J96" s="12" t="str">
        <f>IF(OR($A96="",$B$1=""),"",IFERROR(IF(INDEX(Clientes!$B$4:$K$23,MATCH($B$1,Clientes!$A$4:$A$23,0),8)="","·",Semáforo!I97),""))</f>
        <v/>
      </c>
      <c r="K96" s="12" t="str">
        <f>IF(OR($A96="",$B$1=""),"",IFERROR(IF(INDEX(Clientes!$B$4:$K$23,MATCH($B$1,Clientes!$A$4:$A$23,0),9)="","·",Semáforo!J97),""))</f>
        <v/>
      </c>
      <c r="L96" s="12" t="str">
        <f>IF(OR($A96="",$B$1=""),"",IFERROR(IF(INDEX(Clientes!$B$4:$K$23,MATCH($B$1,Clientes!$A$4:$A$23,0),10)="","·",Semáforo!K97),""))</f>
        <v/>
      </c>
    </row>
    <row r="97" spans="1:12" x14ac:dyDescent="0.3">
      <c r="A97" s="11" t="str">
        <f>Semáforo!A98</f>
        <v/>
      </c>
      <c r="B97" s="12" t="str">
        <f t="shared" si="2"/>
        <v/>
      </c>
      <c r="C97" s="12" t="str">
        <f>IF(OR($A97="",$B$1=""),"",IFERROR(IF(INDEX(Clientes!$B$4:$K$23,MATCH($B$1,Clientes!$A$4:$A$23,0),1)="","·",Semáforo!B98),""))</f>
        <v/>
      </c>
      <c r="D97" s="12" t="str">
        <f>IF(OR($A97="",$B$1=""),"",IFERROR(IF(INDEX(Clientes!$B$4:$K$23,MATCH($B$1,Clientes!$A$4:$A$23,0),2)="","·",Semáforo!C98),""))</f>
        <v/>
      </c>
      <c r="E97" s="12" t="str">
        <f>IF(OR($A97="",$B$1=""),"",IFERROR(IF(INDEX(Clientes!$B$4:$K$23,MATCH($B$1,Clientes!$A$4:$A$23,0),3)="","·",Semáforo!D98),""))</f>
        <v/>
      </c>
      <c r="F97" s="12" t="str">
        <f>IF(OR($A97="",$B$1=""),"",IFERROR(IF(INDEX(Clientes!$B$4:$K$23,MATCH($B$1,Clientes!$A$4:$A$23,0),4)="","·",Semáforo!E98),""))</f>
        <v/>
      </c>
      <c r="G97" s="12" t="str">
        <f>IF(OR($A97="",$B$1=""),"",IFERROR(IF(INDEX(Clientes!$B$4:$K$23,MATCH($B$1,Clientes!$A$4:$A$23,0),5)="","·",Semáforo!F98),""))</f>
        <v/>
      </c>
      <c r="H97" s="12" t="str">
        <f>IF(OR($A97="",$B$1=""),"",IFERROR(IF(INDEX(Clientes!$B$4:$K$23,MATCH($B$1,Clientes!$A$4:$A$23,0),6)="","·",Semáforo!G98),""))</f>
        <v/>
      </c>
      <c r="I97" s="12" t="str">
        <f>IF(OR($A97="",$B$1=""),"",IFERROR(IF(INDEX(Clientes!$B$4:$K$23,MATCH($B$1,Clientes!$A$4:$A$23,0),7)="","·",Semáforo!H98),""))</f>
        <v/>
      </c>
      <c r="J97" s="12" t="str">
        <f>IF(OR($A97="",$B$1=""),"",IFERROR(IF(INDEX(Clientes!$B$4:$K$23,MATCH($B$1,Clientes!$A$4:$A$23,0),8)="","·",Semáforo!I98),""))</f>
        <v/>
      </c>
      <c r="K97" s="12" t="str">
        <f>IF(OR($A97="",$B$1=""),"",IFERROR(IF(INDEX(Clientes!$B$4:$K$23,MATCH($B$1,Clientes!$A$4:$A$23,0),9)="","·",Semáforo!J98),""))</f>
        <v/>
      </c>
      <c r="L97" s="12" t="str">
        <f>IF(OR($A97="",$B$1=""),"",IFERROR(IF(INDEX(Clientes!$B$4:$K$23,MATCH($B$1,Clientes!$A$4:$A$23,0),10)="","·",Semáforo!K98),""))</f>
        <v/>
      </c>
    </row>
    <row r="98" spans="1:12" x14ac:dyDescent="0.3">
      <c r="A98" s="11" t="str">
        <f>Semáforo!A99</f>
        <v/>
      </c>
      <c r="B98" s="12" t="str">
        <f t="shared" si="2"/>
        <v/>
      </c>
      <c r="C98" s="12" t="str">
        <f>IF(OR($A98="",$B$1=""),"",IFERROR(IF(INDEX(Clientes!$B$4:$K$23,MATCH($B$1,Clientes!$A$4:$A$23,0),1)="","·",Semáforo!B99),""))</f>
        <v/>
      </c>
      <c r="D98" s="12" t="str">
        <f>IF(OR($A98="",$B$1=""),"",IFERROR(IF(INDEX(Clientes!$B$4:$K$23,MATCH($B$1,Clientes!$A$4:$A$23,0),2)="","·",Semáforo!C99),""))</f>
        <v/>
      </c>
      <c r="E98" s="12" t="str">
        <f>IF(OR($A98="",$B$1=""),"",IFERROR(IF(INDEX(Clientes!$B$4:$K$23,MATCH($B$1,Clientes!$A$4:$A$23,0),3)="","·",Semáforo!D99),""))</f>
        <v/>
      </c>
      <c r="F98" s="12" t="str">
        <f>IF(OR($A98="",$B$1=""),"",IFERROR(IF(INDEX(Clientes!$B$4:$K$23,MATCH($B$1,Clientes!$A$4:$A$23,0),4)="","·",Semáforo!E99),""))</f>
        <v/>
      </c>
      <c r="G98" s="12" t="str">
        <f>IF(OR($A98="",$B$1=""),"",IFERROR(IF(INDEX(Clientes!$B$4:$K$23,MATCH($B$1,Clientes!$A$4:$A$23,0),5)="","·",Semáforo!F99),""))</f>
        <v/>
      </c>
      <c r="H98" s="12" t="str">
        <f>IF(OR($A98="",$B$1=""),"",IFERROR(IF(INDEX(Clientes!$B$4:$K$23,MATCH($B$1,Clientes!$A$4:$A$23,0),6)="","·",Semáforo!G99),""))</f>
        <v/>
      </c>
      <c r="I98" s="12" t="str">
        <f>IF(OR($A98="",$B$1=""),"",IFERROR(IF(INDEX(Clientes!$B$4:$K$23,MATCH($B$1,Clientes!$A$4:$A$23,0),7)="","·",Semáforo!H99),""))</f>
        <v/>
      </c>
      <c r="J98" s="12" t="str">
        <f>IF(OR($A98="",$B$1=""),"",IFERROR(IF(INDEX(Clientes!$B$4:$K$23,MATCH($B$1,Clientes!$A$4:$A$23,0),8)="","·",Semáforo!I99),""))</f>
        <v/>
      </c>
      <c r="K98" s="12" t="str">
        <f>IF(OR($A98="",$B$1=""),"",IFERROR(IF(INDEX(Clientes!$B$4:$K$23,MATCH($B$1,Clientes!$A$4:$A$23,0),9)="","·",Semáforo!J99),""))</f>
        <v/>
      </c>
      <c r="L98" s="12" t="str">
        <f>IF(OR($A98="",$B$1=""),"",IFERROR(IF(INDEX(Clientes!$B$4:$K$23,MATCH($B$1,Clientes!$A$4:$A$23,0),10)="","·",Semáforo!K99),""))</f>
        <v/>
      </c>
    </row>
    <row r="99" spans="1:12" x14ac:dyDescent="0.3">
      <c r="A99" s="11" t="str">
        <f>Semáforo!A100</f>
        <v/>
      </c>
      <c r="B99" s="12" t="str">
        <f t="shared" si="2"/>
        <v/>
      </c>
      <c r="C99" s="12" t="str">
        <f>IF(OR($A99="",$B$1=""),"",IFERROR(IF(INDEX(Clientes!$B$4:$K$23,MATCH($B$1,Clientes!$A$4:$A$23,0),1)="","·",Semáforo!B100),""))</f>
        <v/>
      </c>
      <c r="D99" s="12" t="str">
        <f>IF(OR($A99="",$B$1=""),"",IFERROR(IF(INDEX(Clientes!$B$4:$K$23,MATCH($B$1,Clientes!$A$4:$A$23,0),2)="","·",Semáforo!C100),""))</f>
        <v/>
      </c>
      <c r="E99" s="12" t="str">
        <f>IF(OR($A99="",$B$1=""),"",IFERROR(IF(INDEX(Clientes!$B$4:$K$23,MATCH($B$1,Clientes!$A$4:$A$23,0),3)="","·",Semáforo!D100),""))</f>
        <v/>
      </c>
      <c r="F99" s="12" t="str">
        <f>IF(OR($A99="",$B$1=""),"",IFERROR(IF(INDEX(Clientes!$B$4:$K$23,MATCH($B$1,Clientes!$A$4:$A$23,0),4)="","·",Semáforo!E100),""))</f>
        <v/>
      </c>
      <c r="G99" s="12" t="str">
        <f>IF(OR($A99="",$B$1=""),"",IFERROR(IF(INDEX(Clientes!$B$4:$K$23,MATCH($B$1,Clientes!$A$4:$A$23,0),5)="","·",Semáforo!F100),""))</f>
        <v/>
      </c>
      <c r="H99" s="12" t="str">
        <f>IF(OR($A99="",$B$1=""),"",IFERROR(IF(INDEX(Clientes!$B$4:$K$23,MATCH($B$1,Clientes!$A$4:$A$23,0),6)="","·",Semáforo!G100),""))</f>
        <v/>
      </c>
      <c r="I99" s="12" t="str">
        <f>IF(OR($A99="",$B$1=""),"",IFERROR(IF(INDEX(Clientes!$B$4:$K$23,MATCH($B$1,Clientes!$A$4:$A$23,0),7)="","·",Semáforo!H100),""))</f>
        <v/>
      </c>
      <c r="J99" s="12" t="str">
        <f>IF(OR($A99="",$B$1=""),"",IFERROR(IF(INDEX(Clientes!$B$4:$K$23,MATCH($B$1,Clientes!$A$4:$A$23,0),8)="","·",Semáforo!I100),""))</f>
        <v/>
      </c>
      <c r="K99" s="12" t="str">
        <f>IF(OR($A99="",$B$1=""),"",IFERROR(IF(INDEX(Clientes!$B$4:$K$23,MATCH($B$1,Clientes!$A$4:$A$23,0),9)="","·",Semáforo!J100),""))</f>
        <v/>
      </c>
      <c r="L99" s="12" t="str">
        <f>IF(OR($A99="",$B$1=""),"",IFERROR(IF(INDEX(Clientes!$B$4:$K$23,MATCH($B$1,Clientes!$A$4:$A$23,0),10)="","·",Semáforo!K100),""))</f>
        <v/>
      </c>
    </row>
    <row r="100" spans="1:12" x14ac:dyDescent="0.3">
      <c r="A100" s="11" t="str">
        <f>Semáforo!A101</f>
        <v/>
      </c>
      <c r="B100" s="12" t="str">
        <f t="shared" ref="B100:B131" si="3">IF(OR($A100="",$B$1=""),"",IF(COUNTIF(C100:L100,"CAD")+COUNTIF(C100:L100,"—")=0,"SÍ","NO"))</f>
        <v/>
      </c>
      <c r="C100" s="12" t="str">
        <f>IF(OR($A100="",$B$1=""),"",IFERROR(IF(INDEX(Clientes!$B$4:$K$23,MATCH($B$1,Clientes!$A$4:$A$23,0),1)="","·",Semáforo!B101),""))</f>
        <v/>
      </c>
      <c r="D100" s="12" t="str">
        <f>IF(OR($A100="",$B$1=""),"",IFERROR(IF(INDEX(Clientes!$B$4:$K$23,MATCH($B$1,Clientes!$A$4:$A$23,0),2)="","·",Semáforo!C101),""))</f>
        <v/>
      </c>
      <c r="E100" s="12" t="str">
        <f>IF(OR($A100="",$B$1=""),"",IFERROR(IF(INDEX(Clientes!$B$4:$K$23,MATCH($B$1,Clientes!$A$4:$A$23,0),3)="","·",Semáforo!D101),""))</f>
        <v/>
      </c>
      <c r="F100" s="12" t="str">
        <f>IF(OR($A100="",$B$1=""),"",IFERROR(IF(INDEX(Clientes!$B$4:$K$23,MATCH($B$1,Clientes!$A$4:$A$23,0),4)="","·",Semáforo!E101),""))</f>
        <v/>
      </c>
      <c r="G100" s="12" t="str">
        <f>IF(OR($A100="",$B$1=""),"",IFERROR(IF(INDEX(Clientes!$B$4:$K$23,MATCH($B$1,Clientes!$A$4:$A$23,0),5)="","·",Semáforo!F101),""))</f>
        <v/>
      </c>
      <c r="H100" s="12" t="str">
        <f>IF(OR($A100="",$B$1=""),"",IFERROR(IF(INDEX(Clientes!$B$4:$K$23,MATCH($B$1,Clientes!$A$4:$A$23,0),6)="","·",Semáforo!G101),""))</f>
        <v/>
      </c>
      <c r="I100" s="12" t="str">
        <f>IF(OR($A100="",$B$1=""),"",IFERROR(IF(INDEX(Clientes!$B$4:$K$23,MATCH($B$1,Clientes!$A$4:$A$23,0),7)="","·",Semáforo!H101),""))</f>
        <v/>
      </c>
      <c r="J100" s="12" t="str">
        <f>IF(OR($A100="",$B$1=""),"",IFERROR(IF(INDEX(Clientes!$B$4:$K$23,MATCH($B$1,Clientes!$A$4:$A$23,0),8)="","·",Semáforo!I101),""))</f>
        <v/>
      </c>
      <c r="K100" s="12" t="str">
        <f>IF(OR($A100="",$B$1=""),"",IFERROR(IF(INDEX(Clientes!$B$4:$K$23,MATCH($B$1,Clientes!$A$4:$A$23,0),9)="","·",Semáforo!J101),""))</f>
        <v/>
      </c>
      <c r="L100" s="12" t="str">
        <f>IF(OR($A100="",$B$1=""),"",IFERROR(IF(INDEX(Clientes!$B$4:$K$23,MATCH($B$1,Clientes!$A$4:$A$23,0),10)="","·",Semáforo!K101),""))</f>
        <v/>
      </c>
    </row>
    <row r="101" spans="1:12" x14ac:dyDescent="0.3">
      <c r="A101" s="11" t="str">
        <f>Semáforo!A102</f>
        <v/>
      </c>
      <c r="B101" s="12" t="str">
        <f t="shared" si="3"/>
        <v/>
      </c>
      <c r="C101" s="12" t="str">
        <f>IF(OR($A101="",$B$1=""),"",IFERROR(IF(INDEX(Clientes!$B$4:$K$23,MATCH($B$1,Clientes!$A$4:$A$23,0),1)="","·",Semáforo!B102),""))</f>
        <v/>
      </c>
      <c r="D101" s="12" t="str">
        <f>IF(OR($A101="",$B$1=""),"",IFERROR(IF(INDEX(Clientes!$B$4:$K$23,MATCH($B$1,Clientes!$A$4:$A$23,0),2)="","·",Semáforo!C102),""))</f>
        <v/>
      </c>
      <c r="E101" s="12" t="str">
        <f>IF(OR($A101="",$B$1=""),"",IFERROR(IF(INDEX(Clientes!$B$4:$K$23,MATCH($B$1,Clientes!$A$4:$A$23,0),3)="","·",Semáforo!D102),""))</f>
        <v/>
      </c>
      <c r="F101" s="12" t="str">
        <f>IF(OR($A101="",$B$1=""),"",IFERROR(IF(INDEX(Clientes!$B$4:$K$23,MATCH($B$1,Clientes!$A$4:$A$23,0),4)="","·",Semáforo!E102),""))</f>
        <v/>
      </c>
      <c r="G101" s="12" t="str">
        <f>IF(OR($A101="",$B$1=""),"",IFERROR(IF(INDEX(Clientes!$B$4:$K$23,MATCH($B$1,Clientes!$A$4:$A$23,0),5)="","·",Semáforo!F102),""))</f>
        <v/>
      </c>
      <c r="H101" s="12" t="str">
        <f>IF(OR($A101="",$B$1=""),"",IFERROR(IF(INDEX(Clientes!$B$4:$K$23,MATCH($B$1,Clientes!$A$4:$A$23,0),6)="","·",Semáforo!G102),""))</f>
        <v/>
      </c>
      <c r="I101" s="12" t="str">
        <f>IF(OR($A101="",$B$1=""),"",IFERROR(IF(INDEX(Clientes!$B$4:$K$23,MATCH($B$1,Clientes!$A$4:$A$23,0),7)="","·",Semáforo!H102),""))</f>
        <v/>
      </c>
      <c r="J101" s="12" t="str">
        <f>IF(OR($A101="",$B$1=""),"",IFERROR(IF(INDEX(Clientes!$B$4:$K$23,MATCH($B$1,Clientes!$A$4:$A$23,0),8)="","·",Semáforo!I102),""))</f>
        <v/>
      </c>
      <c r="K101" s="12" t="str">
        <f>IF(OR($A101="",$B$1=""),"",IFERROR(IF(INDEX(Clientes!$B$4:$K$23,MATCH($B$1,Clientes!$A$4:$A$23,0),9)="","·",Semáforo!J102),""))</f>
        <v/>
      </c>
      <c r="L101" s="12" t="str">
        <f>IF(OR($A101="",$B$1=""),"",IFERROR(IF(INDEX(Clientes!$B$4:$K$23,MATCH($B$1,Clientes!$A$4:$A$23,0),10)="","·",Semáforo!K102),""))</f>
        <v/>
      </c>
    </row>
    <row r="102" spans="1:12" x14ac:dyDescent="0.3">
      <c r="A102" s="11" t="str">
        <f>Semáforo!A103</f>
        <v/>
      </c>
      <c r="B102" s="12" t="str">
        <f t="shared" si="3"/>
        <v/>
      </c>
      <c r="C102" s="12" t="str">
        <f>IF(OR($A102="",$B$1=""),"",IFERROR(IF(INDEX(Clientes!$B$4:$K$23,MATCH($B$1,Clientes!$A$4:$A$23,0),1)="","·",Semáforo!B103),""))</f>
        <v/>
      </c>
      <c r="D102" s="12" t="str">
        <f>IF(OR($A102="",$B$1=""),"",IFERROR(IF(INDEX(Clientes!$B$4:$K$23,MATCH($B$1,Clientes!$A$4:$A$23,0),2)="","·",Semáforo!C103),""))</f>
        <v/>
      </c>
      <c r="E102" s="12" t="str">
        <f>IF(OR($A102="",$B$1=""),"",IFERROR(IF(INDEX(Clientes!$B$4:$K$23,MATCH($B$1,Clientes!$A$4:$A$23,0),3)="","·",Semáforo!D103),""))</f>
        <v/>
      </c>
      <c r="F102" s="12" t="str">
        <f>IF(OR($A102="",$B$1=""),"",IFERROR(IF(INDEX(Clientes!$B$4:$K$23,MATCH($B$1,Clientes!$A$4:$A$23,0),4)="","·",Semáforo!E103),""))</f>
        <v/>
      </c>
      <c r="G102" s="12" t="str">
        <f>IF(OR($A102="",$B$1=""),"",IFERROR(IF(INDEX(Clientes!$B$4:$K$23,MATCH($B$1,Clientes!$A$4:$A$23,0),5)="","·",Semáforo!F103),""))</f>
        <v/>
      </c>
      <c r="H102" s="12" t="str">
        <f>IF(OR($A102="",$B$1=""),"",IFERROR(IF(INDEX(Clientes!$B$4:$K$23,MATCH($B$1,Clientes!$A$4:$A$23,0),6)="","·",Semáforo!G103),""))</f>
        <v/>
      </c>
      <c r="I102" s="12" t="str">
        <f>IF(OR($A102="",$B$1=""),"",IFERROR(IF(INDEX(Clientes!$B$4:$K$23,MATCH($B$1,Clientes!$A$4:$A$23,0),7)="","·",Semáforo!H103),""))</f>
        <v/>
      </c>
      <c r="J102" s="12" t="str">
        <f>IF(OR($A102="",$B$1=""),"",IFERROR(IF(INDEX(Clientes!$B$4:$K$23,MATCH($B$1,Clientes!$A$4:$A$23,0),8)="","·",Semáforo!I103),""))</f>
        <v/>
      </c>
      <c r="K102" s="12" t="str">
        <f>IF(OR($A102="",$B$1=""),"",IFERROR(IF(INDEX(Clientes!$B$4:$K$23,MATCH($B$1,Clientes!$A$4:$A$23,0),9)="","·",Semáforo!J103),""))</f>
        <v/>
      </c>
      <c r="L102" s="12" t="str">
        <f>IF(OR($A102="",$B$1=""),"",IFERROR(IF(INDEX(Clientes!$B$4:$K$23,MATCH($B$1,Clientes!$A$4:$A$23,0),10)="","·",Semáforo!K103),""))</f>
        <v/>
      </c>
    </row>
    <row r="103" spans="1:12" x14ac:dyDescent="0.3">
      <c r="A103" s="11" t="str">
        <f>Semáforo!A104</f>
        <v/>
      </c>
      <c r="B103" s="12" t="str">
        <f t="shared" si="3"/>
        <v/>
      </c>
      <c r="C103" s="12" t="str">
        <f>IF(OR($A103="",$B$1=""),"",IFERROR(IF(INDEX(Clientes!$B$4:$K$23,MATCH($B$1,Clientes!$A$4:$A$23,0),1)="","·",Semáforo!B104),""))</f>
        <v/>
      </c>
      <c r="D103" s="12" t="str">
        <f>IF(OR($A103="",$B$1=""),"",IFERROR(IF(INDEX(Clientes!$B$4:$K$23,MATCH($B$1,Clientes!$A$4:$A$23,0),2)="","·",Semáforo!C104),""))</f>
        <v/>
      </c>
      <c r="E103" s="12" t="str">
        <f>IF(OR($A103="",$B$1=""),"",IFERROR(IF(INDEX(Clientes!$B$4:$K$23,MATCH($B$1,Clientes!$A$4:$A$23,0),3)="","·",Semáforo!D104),""))</f>
        <v/>
      </c>
      <c r="F103" s="12" t="str">
        <f>IF(OR($A103="",$B$1=""),"",IFERROR(IF(INDEX(Clientes!$B$4:$K$23,MATCH($B$1,Clientes!$A$4:$A$23,0),4)="","·",Semáforo!E104),""))</f>
        <v/>
      </c>
      <c r="G103" s="12" t="str">
        <f>IF(OR($A103="",$B$1=""),"",IFERROR(IF(INDEX(Clientes!$B$4:$K$23,MATCH($B$1,Clientes!$A$4:$A$23,0),5)="","·",Semáforo!F104),""))</f>
        <v/>
      </c>
      <c r="H103" s="12" t="str">
        <f>IF(OR($A103="",$B$1=""),"",IFERROR(IF(INDEX(Clientes!$B$4:$K$23,MATCH($B$1,Clientes!$A$4:$A$23,0),6)="","·",Semáforo!G104),""))</f>
        <v/>
      </c>
      <c r="I103" s="12" t="str">
        <f>IF(OR($A103="",$B$1=""),"",IFERROR(IF(INDEX(Clientes!$B$4:$K$23,MATCH($B$1,Clientes!$A$4:$A$23,0),7)="","·",Semáforo!H104),""))</f>
        <v/>
      </c>
      <c r="J103" s="12" t="str">
        <f>IF(OR($A103="",$B$1=""),"",IFERROR(IF(INDEX(Clientes!$B$4:$K$23,MATCH($B$1,Clientes!$A$4:$A$23,0),8)="","·",Semáforo!I104),""))</f>
        <v/>
      </c>
      <c r="K103" s="12" t="str">
        <f>IF(OR($A103="",$B$1=""),"",IFERROR(IF(INDEX(Clientes!$B$4:$K$23,MATCH($B$1,Clientes!$A$4:$A$23,0),9)="","·",Semáforo!J104),""))</f>
        <v/>
      </c>
      <c r="L103" s="12" t="str">
        <f>IF(OR($A103="",$B$1=""),"",IFERROR(IF(INDEX(Clientes!$B$4:$K$23,MATCH($B$1,Clientes!$A$4:$A$23,0),10)="","·",Semáforo!K104),""))</f>
        <v/>
      </c>
    </row>
    <row r="104" spans="1:12" x14ac:dyDescent="0.3">
      <c r="A104" s="11" t="str">
        <f>Semáforo!A105</f>
        <v/>
      </c>
      <c r="B104" s="12" t="str">
        <f t="shared" si="3"/>
        <v/>
      </c>
      <c r="C104" s="12" t="str">
        <f>IF(OR($A104="",$B$1=""),"",IFERROR(IF(INDEX(Clientes!$B$4:$K$23,MATCH($B$1,Clientes!$A$4:$A$23,0),1)="","·",Semáforo!B105),""))</f>
        <v/>
      </c>
      <c r="D104" s="12" t="str">
        <f>IF(OR($A104="",$B$1=""),"",IFERROR(IF(INDEX(Clientes!$B$4:$K$23,MATCH($B$1,Clientes!$A$4:$A$23,0),2)="","·",Semáforo!C105),""))</f>
        <v/>
      </c>
      <c r="E104" s="12" t="str">
        <f>IF(OR($A104="",$B$1=""),"",IFERROR(IF(INDEX(Clientes!$B$4:$K$23,MATCH($B$1,Clientes!$A$4:$A$23,0),3)="","·",Semáforo!D105),""))</f>
        <v/>
      </c>
      <c r="F104" s="12" t="str">
        <f>IF(OR($A104="",$B$1=""),"",IFERROR(IF(INDEX(Clientes!$B$4:$K$23,MATCH($B$1,Clientes!$A$4:$A$23,0),4)="","·",Semáforo!E105),""))</f>
        <v/>
      </c>
      <c r="G104" s="12" t="str">
        <f>IF(OR($A104="",$B$1=""),"",IFERROR(IF(INDEX(Clientes!$B$4:$K$23,MATCH($B$1,Clientes!$A$4:$A$23,0),5)="","·",Semáforo!F105),""))</f>
        <v/>
      </c>
      <c r="H104" s="12" t="str">
        <f>IF(OR($A104="",$B$1=""),"",IFERROR(IF(INDEX(Clientes!$B$4:$K$23,MATCH($B$1,Clientes!$A$4:$A$23,0),6)="","·",Semáforo!G105),""))</f>
        <v/>
      </c>
      <c r="I104" s="12" t="str">
        <f>IF(OR($A104="",$B$1=""),"",IFERROR(IF(INDEX(Clientes!$B$4:$K$23,MATCH($B$1,Clientes!$A$4:$A$23,0),7)="","·",Semáforo!H105),""))</f>
        <v/>
      </c>
      <c r="J104" s="12" t="str">
        <f>IF(OR($A104="",$B$1=""),"",IFERROR(IF(INDEX(Clientes!$B$4:$K$23,MATCH($B$1,Clientes!$A$4:$A$23,0),8)="","·",Semáforo!I105),""))</f>
        <v/>
      </c>
      <c r="K104" s="12" t="str">
        <f>IF(OR($A104="",$B$1=""),"",IFERROR(IF(INDEX(Clientes!$B$4:$K$23,MATCH($B$1,Clientes!$A$4:$A$23,0),9)="","·",Semáforo!J105),""))</f>
        <v/>
      </c>
      <c r="L104" s="12" t="str">
        <f>IF(OR($A104="",$B$1=""),"",IFERROR(IF(INDEX(Clientes!$B$4:$K$23,MATCH($B$1,Clientes!$A$4:$A$23,0),10)="","·",Semáforo!K105),""))</f>
        <v/>
      </c>
    </row>
    <row r="105" spans="1:12" x14ac:dyDescent="0.3">
      <c r="A105" s="11" t="str">
        <f>Semáforo!A106</f>
        <v/>
      </c>
      <c r="B105" s="12" t="str">
        <f t="shared" si="3"/>
        <v/>
      </c>
      <c r="C105" s="12" t="str">
        <f>IF(OR($A105="",$B$1=""),"",IFERROR(IF(INDEX(Clientes!$B$4:$K$23,MATCH($B$1,Clientes!$A$4:$A$23,0),1)="","·",Semáforo!B106),""))</f>
        <v/>
      </c>
      <c r="D105" s="12" t="str">
        <f>IF(OR($A105="",$B$1=""),"",IFERROR(IF(INDEX(Clientes!$B$4:$K$23,MATCH($B$1,Clientes!$A$4:$A$23,0),2)="","·",Semáforo!C106),""))</f>
        <v/>
      </c>
      <c r="E105" s="12" t="str">
        <f>IF(OR($A105="",$B$1=""),"",IFERROR(IF(INDEX(Clientes!$B$4:$K$23,MATCH($B$1,Clientes!$A$4:$A$23,0),3)="","·",Semáforo!D106),""))</f>
        <v/>
      </c>
      <c r="F105" s="12" t="str">
        <f>IF(OR($A105="",$B$1=""),"",IFERROR(IF(INDEX(Clientes!$B$4:$K$23,MATCH($B$1,Clientes!$A$4:$A$23,0),4)="","·",Semáforo!E106),""))</f>
        <v/>
      </c>
      <c r="G105" s="12" t="str">
        <f>IF(OR($A105="",$B$1=""),"",IFERROR(IF(INDEX(Clientes!$B$4:$K$23,MATCH($B$1,Clientes!$A$4:$A$23,0),5)="","·",Semáforo!F106),""))</f>
        <v/>
      </c>
      <c r="H105" s="12" t="str">
        <f>IF(OR($A105="",$B$1=""),"",IFERROR(IF(INDEX(Clientes!$B$4:$K$23,MATCH($B$1,Clientes!$A$4:$A$23,0),6)="","·",Semáforo!G106),""))</f>
        <v/>
      </c>
      <c r="I105" s="12" t="str">
        <f>IF(OR($A105="",$B$1=""),"",IFERROR(IF(INDEX(Clientes!$B$4:$K$23,MATCH($B$1,Clientes!$A$4:$A$23,0),7)="","·",Semáforo!H106),""))</f>
        <v/>
      </c>
      <c r="J105" s="12" t="str">
        <f>IF(OR($A105="",$B$1=""),"",IFERROR(IF(INDEX(Clientes!$B$4:$K$23,MATCH($B$1,Clientes!$A$4:$A$23,0),8)="","·",Semáforo!I106),""))</f>
        <v/>
      </c>
      <c r="K105" s="12" t="str">
        <f>IF(OR($A105="",$B$1=""),"",IFERROR(IF(INDEX(Clientes!$B$4:$K$23,MATCH($B$1,Clientes!$A$4:$A$23,0),9)="","·",Semáforo!J106),""))</f>
        <v/>
      </c>
      <c r="L105" s="12" t="str">
        <f>IF(OR($A105="",$B$1=""),"",IFERROR(IF(INDEX(Clientes!$B$4:$K$23,MATCH($B$1,Clientes!$A$4:$A$23,0),10)="","·",Semáforo!K106),""))</f>
        <v/>
      </c>
    </row>
    <row r="106" spans="1:12" x14ac:dyDescent="0.3">
      <c r="A106" s="11" t="str">
        <f>Semáforo!A107</f>
        <v/>
      </c>
      <c r="B106" s="12" t="str">
        <f t="shared" si="3"/>
        <v/>
      </c>
      <c r="C106" s="12" t="str">
        <f>IF(OR($A106="",$B$1=""),"",IFERROR(IF(INDEX(Clientes!$B$4:$K$23,MATCH($B$1,Clientes!$A$4:$A$23,0),1)="","·",Semáforo!B107),""))</f>
        <v/>
      </c>
      <c r="D106" s="12" t="str">
        <f>IF(OR($A106="",$B$1=""),"",IFERROR(IF(INDEX(Clientes!$B$4:$K$23,MATCH($B$1,Clientes!$A$4:$A$23,0),2)="","·",Semáforo!C107),""))</f>
        <v/>
      </c>
      <c r="E106" s="12" t="str">
        <f>IF(OR($A106="",$B$1=""),"",IFERROR(IF(INDEX(Clientes!$B$4:$K$23,MATCH($B$1,Clientes!$A$4:$A$23,0),3)="","·",Semáforo!D107),""))</f>
        <v/>
      </c>
      <c r="F106" s="12" t="str">
        <f>IF(OR($A106="",$B$1=""),"",IFERROR(IF(INDEX(Clientes!$B$4:$K$23,MATCH($B$1,Clientes!$A$4:$A$23,0),4)="","·",Semáforo!E107),""))</f>
        <v/>
      </c>
      <c r="G106" s="12" t="str">
        <f>IF(OR($A106="",$B$1=""),"",IFERROR(IF(INDEX(Clientes!$B$4:$K$23,MATCH($B$1,Clientes!$A$4:$A$23,0),5)="","·",Semáforo!F107),""))</f>
        <v/>
      </c>
      <c r="H106" s="12" t="str">
        <f>IF(OR($A106="",$B$1=""),"",IFERROR(IF(INDEX(Clientes!$B$4:$K$23,MATCH($B$1,Clientes!$A$4:$A$23,0),6)="","·",Semáforo!G107),""))</f>
        <v/>
      </c>
      <c r="I106" s="12" t="str">
        <f>IF(OR($A106="",$B$1=""),"",IFERROR(IF(INDEX(Clientes!$B$4:$K$23,MATCH($B$1,Clientes!$A$4:$A$23,0),7)="","·",Semáforo!H107),""))</f>
        <v/>
      </c>
      <c r="J106" s="12" t="str">
        <f>IF(OR($A106="",$B$1=""),"",IFERROR(IF(INDEX(Clientes!$B$4:$K$23,MATCH($B$1,Clientes!$A$4:$A$23,0),8)="","·",Semáforo!I107),""))</f>
        <v/>
      </c>
      <c r="K106" s="12" t="str">
        <f>IF(OR($A106="",$B$1=""),"",IFERROR(IF(INDEX(Clientes!$B$4:$K$23,MATCH($B$1,Clientes!$A$4:$A$23,0),9)="","·",Semáforo!J107),""))</f>
        <v/>
      </c>
      <c r="L106" s="12" t="str">
        <f>IF(OR($A106="",$B$1=""),"",IFERROR(IF(INDEX(Clientes!$B$4:$K$23,MATCH($B$1,Clientes!$A$4:$A$23,0),10)="","·",Semáforo!K107),""))</f>
        <v/>
      </c>
    </row>
    <row r="107" spans="1:12" x14ac:dyDescent="0.3">
      <c r="A107" s="11" t="str">
        <f>Semáforo!A108</f>
        <v/>
      </c>
      <c r="B107" s="12" t="str">
        <f t="shared" si="3"/>
        <v/>
      </c>
      <c r="C107" s="12" t="str">
        <f>IF(OR($A107="",$B$1=""),"",IFERROR(IF(INDEX(Clientes!$B$4:$K$23,MATCH($B$1,Clientes!$A$4:$A$23,0),1)="","·",Semáforo!B108),""))</f>
        <v/>
      </c>
      <c r="D107" s="12" t="str">
        <f>IF(OR($A107="",$B$1=""),"",IFERROR(IF(INDEX(Clientes!$B$4:$K$23,MATCH($B$1,Clientes!$A$4:$A$23,0),2)="","·",Semáforo!C108),""))</f>
        <v/>
      </c>
      <c r="E107" s="12" t="str">
        <f>IF(OR($A107="",$B$1=""),"",IFERROR(IF(INDEX(Clientes!$B$4:$K$23,MATCH($B$1,Clientes!$A$4:$A$23,0),3)="","·",Semáforo!D108),""))</f>
        <v/>
      </c>
      <c r="F107" s="12" t="str">
        <f>IF(OR($A107="",$B$1=""),"",IFERROR(IF(INDEX(Clientes!$B$4:$K$23,MATCH($B$1,Clientes!$A$4:$A$23,0),4)="","·",Semáforo!E108),""))</f>
        <v/>
      </c>
      <c r="G107" s="12" t="str">
        <f>IF(OR($A107="",$B$1=""),"",IFERROR(IF(INDEX(Clientes!$B$4:$K$23,MATCH($B$1,Clientes!$A$4:$A$23,0),5)="","·",Semáforo!F108),""))</f>
        <v/>
      </c>
      <c r="H107" s="12" t="str">
        <f>IF(OR($A107="",$B$1=""),"",IFERROR(IF(INDEX(Clientes!$B$4:$K$23,MATCH($B$1,Clientes!$A$4:$A$23,0),6)="","·",Semáforo!G108),""))</f>
        <v/>
      </c>
      <c r="I107" s="12" t="str">
        <f>IF(OR($A107="",$B$1=""),"",IFERROR(IF(INDEX(Clientes!$B$4:$K$23,MATCH($B$1,Clientes!$A$4:$A$23,0),7)="","·",Semáforo!H108),""))</f>
        <v/>
      </c>
      <c r="J107" s="12" t="str">
        <f>IF(OR($A107="",$B$1=""),"",IFERROR(IF(INDEX(Clientes!$B$4:$K$23,MATCH($B$1,Clientes!$A$4:$A$23,0),8)="","·",Semáforo!I108),""))</f>
        <v/>
      </c>
      <c r="K107" s="12" t="str">
        <f>IF(OR($A107="",$B$1=""),"",IFERROR(IF(INDEX(Clientes!$B$4:$K$23,MATCH($B$1,Clientes!$A$4:$A$23,0),9)="","·",Semáforo!J108),""))</f>
        <v/>
      </c>
      <c r="L107" s="12" t="str">
        <f>IF(OR($A107="",$B$1=""),"",IFERROR(IF(INDEX(Clientes!$B$4:$K$23,MATCH($B$1,Clientes!$A$4:$A$23,0),10)="","·",Semáforo!K108),""))</f>
        <v/>
      </c>
    </row>
    <row r="108" spans="1:12" x14ac:dyDescent="0.3">
      <c r="A108" s="11" t="str">
        <f>Semáforo!A109</f>
        <v/>
      </c>
      <c r="B108" s="12" t="str">
        <f t="shared" si="3"/>
        <v/>
      </c>
      <c r="C108" s="12" t="str">
        <f>IF(OR($A108="",$B$1=""),"",IFERROR(IF(INDEX(Clientes!$B$4:$K$23,MATCH($B$1,Clientes!$A$4:$A$23,0),1)="","·",Semáforo!B109),""))</f>
        <v/>
      </c>
      <c r="D108" s="12" t="str">
        <f>IF(OR($A108="",$B$1=""),"",IFERROR(IF(INDEX(Clientes!$B$4:$K$23,MATCH($B$1,Clientes!$A$4:$A$23,0),2)="","·",Semáforo!C109),""))</f>
        <v/>
      </c>
      <c r="E108" s="12" t="str">
        <f>IF(OR($A108="",$B$1=""),"",IFERROR(IF(INDEX(Clientes!$B$4:$K$23,MATCH($B$1,Clientes!$A$4:$A$23,0),3)="","·",Semáforo!D109),""))</f>
        <v/>
      </c>
      <c r="F108" s="12" t="str">
        <f>IF(OR($A108="",$B$1=""),"",IFERROR(IF(INDEX(Clientes!$B$4:$K$23,MATCH($B$1,Clientes!$A$4:$A$23,0),4)="","·",Semáforo!E109),""))</f>
        <v/>
      </c>
      <c r="G108" s="12" t="str">
        <f>IF(OR($A108="",$B$1=""),"",IFERROR(IF(INDEX(Clientes!$B$4:$K$23,MATCH($B$1,Clientes!$A$4:$A$23,0),5)="","·",Semáforo!F109),""))</f>
        <v/>
      </c>
      <c r="H108" s="12" t="str">
        <f>IF(OR($A108="",$B$1=""),"",IFERROR(IF(INDEX(Clientes!$B$4:$K$23,MATCH($B$1,Clientes!$A$4:$A$23,0),6)="","·",Semáforo!G109),""))</f>
        <v/>
      </c>
      <c r="I108" s="12" t="str">
        <f>IF(OR($A108="",$B$1=""),"",IFERROR(IF(INDEX(Clientes!$B$4:$K$23,MATCH($B$1,Clientes!$A$4:$A$23,0),7)="","·",Semáforo!H109),""))</f>
        <v/>
      </c>
      <c r="J108" s="12" t="str">
        <f>IF(OR($A108="",$B$1=""),"",IFERROR(IF(INDEX(Clientes!$B$4:$K$23,MATCH($B$1,Clientes!$A$4:$A$23,0),8)="","·",Semáforo!I109),""))</f>
        <v/>
      </c>
      <c r="K108" s="12" t="str">
        <f>IF(OR($A108="",$B$1=""),"",IFERROR(IF(INDEX(Clientes!$B$4:$K$23,MATCH($B$1,Clientes!$A$4:$A$23,0),9)="","·",Semáforo!J109),""))</f>
        <v/>
      </c>
      <c r="L108" s="12" t="str">
        <f>IF(OR($A108="",$B$1=""),"",IFERROR(IF(INDEX(Clientes!$B$4:$K$23,MATCH($B$1,Clientes!$A$4:$A$23,0),10)="","·",Semáforo!K109),""))</f>
        <v/>
      </c>
    </row>
    <row r="109" spans="1:12" x14ac:dyDescent="0.3">
      <c r="A109" s="11" t="str">
        <f>Semáforo!A110</f>
        <v/>
      </c>
      <c r="B109" s="12" t="str">
        <f t="shared" si="3"/>
        <v/>
      </c>
      <c r="C109" s="12" t="str">
        <f>IF(OR($A109="",$B$1=""),"",IFERROR(IF(INDEX(Clientes!$B$4:$K$23,MATCH($B$1,Clientes!$A$4:$A$23,0),1)="","·",Semáforo!B110),""))</f>
        <v/>
      </c>
      <c r="D109" s="12" t="str">
        <f>IF(OR($A109="",$B$1=""),"",IFERROR(IF(INDEX(Clientes!$B$4:$K$23,MATCH($B$1,Clientes!$A$4:$A$23,0),2)="","·",Semáforo!C110),""))</f>
        <v/>
      </c>
      <c r="E109" s="12" t="str">
        <f>IF(OR($A109="",$B$1=""),"",IFERROR(IF(INDEX(Clientes!$B$4:$K$23,MATCH($B$1,Clientes!$A$4:$A$23,0),3)="","·",Semáforo!D110),""))</f>
        <v/>
      </c>
      <c r="F109" s="12" t="str">
        <f>IF(OR($A109="",$B$1=""),"",IFERROR(IF(INDEX(Clientes!$B$4:$K$23,MATCH($B$1,Clientes!$A$4:$A$23,0),4)="","·",Semáforo!E110),""))</f>
        <v/>
      </c>
      <c r="G109" s="12" t="str">
        <f>IF(OR($A109="",$B$1=""),"",IFERROR(IF(INDEX(Clientes!$B$4:$K$23,MATCH($B$1,Clientes!$A$4:$A$23,0),5)="","·",Semáforo!F110),""))</f>
        <v/>
      </c>
      <c r="H109" s="12" t="str">
        <f>IF(OR($A109="",$B$1=""),"",IFERROR(IF(INDEX(Clientes!$B$4:$K$23,MATCH($B$1,Clientes!$A$4:$A$23,0),6)="","·",Semáforo!G110),""))</f>
        <v/>
      </c>
      <c r="I109" s="12" t="str">
        <f>IF(OR($A109="",$B$1=""),"",IFERROR(IF(INDEX(Clientes!$B$4:$K$23,MATCH($B$1,Clientes!$A$4:$A$23,0),7)="","·",Semáforo!H110),""))</f>
        <v/>
      </c>
      <c r="J109" s="12" t="str">
        <f>IF(OR($A109="",$B$1=""),"",IFERROR(IF(INDEX(Clientes!$B$4:$K$23,MATCH($B$1,Clientes!$A$4:$A$23,0),8)="","·",Semáforo!I110),""))</f>
        <v/>
      </c>
      <c r="K109" s="12" t="str">
        <f>IF(OR($A109="",$B$1=""),"",IFERROR(IF(INDEX(Clientes!$B$4:$K$23,MATCH($B$1,Clientes!$A$4:$A$23,0),9)="","·",Semáforo!J110),""))</f>
        <v/>
      </c>
      <c r="L109" s="12" t="str">
        <f>IF(OR($A109="",$B$1=""),"",IFERROR(IF(INDEX(Clientes!$B$4:$K$23,MATCH($B$1,Clientes!$A$4:$A$23,0),10)="","·",Semáforo!K110),""))</f>
        <v/>
      </c>
    </row>
    <row r="110" spans="1:12" x14ac:dyDescent="0.3">
      <c r="A110" s="11" t="str">
        <f>Semáforo!A111</f>
        <v/>
      </c>
      <c r="B110" s="12" t="str">
        <f t="shared" si="3"/>
        <v/>
      </c>
      <c r="C110" s="12" t="str">
        <f>IF(OR($A110="",$B$1=""),"",IFERROR(IF(INDEX(Clientes!$B$4:$K$23,MATCH($B$1,Clientes!$A$4:$A$23,0),1)="","·",Semáforo!B111),""))</f>
        <v/>
      </c>
      <c r="D110" s="12" t="str">
        <f>IF(OR($A110="",$B$1=""),"",IFERROR(IF(INDEX(Clientes!$B$4:$K$23,MATCH($B$1,Clientes!$A$4:$A$23,0),2)="","·",Semáforo!C111),""))</f>
        <v/>
      </c>
      <c r="E110" s="12" t="str">
        <f>IF(OR($A110="",$B$1=""),"",IFERROR(IF(INDEX(Clientes!$B$4:$K$23,MATCH($B$1,Clientes!$A$4:$A$23,0),3)="","·",Semáforo!D111),""))</f>
        <v/>
      </c>
      <c r="F110" s="12" t="str">
        <f>IF(OR($A110="",$B$1=""),"",IFERROR(IF(INDEX(Clientes!$B$4:$K$23,MATCH($B$1,Clientes!$A$4:$A$23,0),4)="","·",Semáforo!E111),""))</f>
        <v/>
      </c>
      <c r="G110" s="12" t="str">
        <f>IF(OR($A110="",$B$1=""),"",IFERROR(IF(INDEX(Clientes!$B$4:$K$23,MATCH($B$1,Clientes!$A$4:$A$23,0),5)="","·",Semáforo!F111),""))</f>
        <v/>
      </c>
      <c r="H110" s="12" t="str">
        <f>IF(OR($A110="",$B$1=""),"",IFERROR(IF(INDEX(Clientes!$B$4:$K$23,MATCH($B$1,Clientes!$A$4:$A$23,0),6)="","·",Semáforo!G111),""))</f>
        <v/>
      </c>
      <c r="I110" s="12" t="str">
        <f>IF(OR($A110="",$B$1=""),"",IFERROR(IF(INDEX(Clientes!$B$4:$K$23,MATCH($B$1,Clientes!$A$4:$A$23,0),7)="","·",Semáforo!H111),""))</f>
        <v/>
      </c>
      <c r="J110" s="12" t="str">
        <f>IF(OR($A110="",$B$1=""),"",IFERROR(IF(INDEX(Clientes!$B$4:$K$23,MATCH($B$1,Clientes!$A$4:$A$23,0),8)="","·",Semáforo!I111),""))</f>
        <v/>
      </c>
      <c r="K110" s="12" t="str">
        <f>IF(OR($A110="",$B$1=""),"",IFERROR(IF(INDEX(Clientes!$B$4:$K$23,MATCH($B$1,Clientes!$A$4:$A$23,0),9)="","·",Semáforo!J111),""))</f>
        <v/>
      </c>
      <c r="L110" s="12" t="str">
        <f>IF(OR($A110="",$B$1=""),"",IFERROR(IF(INDEX(Clientes!$B$4:$K$23,MATCH($B$1,Clientes!$A$4:$A$23,0),10)="","·",Semáforo!K111),""))</f>
        <v/>
      </c>
    </row>
    <row r="111" spans="1:12" x14ac:dyDescent="0.3">
      <c r="A111" s="11" t="str">
        <f>Semáforo!A112</f>
        <v/>
      </c>
      <c r="B111" s="12" t="str">
        <f t="shared" si="3"/>
        <v/>
      </c>
      <c r="C111" s="12" t="str">
        <f>IF(OR($A111="",$B$1=""),"",IFERROR(IF(INDEX(Clientes!$B$4:$K$23,MATCH($B$1,Clientes!$A$4:$A$23,0),1)="","·",Semáforo!B112),""))</f>
        <v/>
      </c>
      <c r="D111" s="12" t="str">
        <f>IF(OR($A111="",$B$1=""),"",IFERROR(IF(INDEX(Clientes!$B$4:$K$23,MATCH($B$1,Clientes!$A$4:$A$23,0),2)="","·",Semáforo!C112),""))</f>
        <v/>
      </c>
      <c r="E111" s="12" t="str">
        <f>IF(OR($A111="",$B$1=""),"",IFERROR(IF(INDEX(Clientes!$B$4:$K$23,MATCH($B$1,Clientes!$A$4:$A$23,0),3)="","·",Semáforo!D112),""))</f>
        <v/>
      </c>
      <c r="F111" s="12" t="str">
        <f>IF(OR($A111="",$B$1=""),"",IFERROR(IF(INDEX(Clientes!$B$4:$K$23,MATCH($B$1,Clientes!$A$4:$A$23,0),4)="","·",Semáforo!E112),""))</f>
        <v/>
      </c>
      <c r="G111" s="12" t="str">
        <f>IF(OR($A111="",$B$1=""),"",IFERROR(IF(INDEX(Clientes!$B$4:$K$23,MATCH($B$1,Clientes!$A$4:$A$23,0),5)="","·",Semáforo!F112),""))</f>
        <v/>
      </c>
      <c r="H111" s="12" t="str">
        <f>IF(OR($A111="",$B$1=""),"",IFERROR(IF(INDEX(Clientes!$B$4:$K$23,MATCH($B$1,Clientes!$A$4:$A$23,0),6)="","·",Semáforo!G112),""))</f>
        <v/>
      </c>
      <c r="I111" s="12" t="str">
        <f>IF(OR($A111="",$B$1=""),"",IFERROR(IF(INDEX(Clientes!$B$4:$K$23,MATCH($B$1,Clientes!$A$4:$A$23,0),7)="","·",Semáforo!H112),""))</f>
        <v/>
      </c>
      <c r="J111" s="12" t="str">
        <f>IF(OR($A111="",$B$1=""),"",IFERROR(IF(INDEX(Clientes!$B$4:$K$23,MATCH($B$1,Clientes!$A$4:$A$23,0),8)="","·",Semáforo!I112),""))</f>
        <v/>
      </c>
      <c r="K111" s="12" t="str">
        <f>IF(OR($A111="",$B$1=""),"",IFERROR(IF(INDEX(Clientes!$B$4:$K$23,MATCH($B$1,Clientes!$A$4:$A$23,0),9)="","·",Semáforo!J112),""))</f>
        <v/>
      </c>
      <c r="L111" s="12" t="str">
        <f>IF(OR($A111="",$B$1=""),"",IFERROR(IF(INDEX(Clientes!$B$4:$K$23,MATCH($B$1,Clientes!$A$4:$A$23,0),10)="","·",Semáforo!K112),""))</f>
        <v/>
      </c>
    </row>
    <row r="112" spans="1:12" x14ac:dyDescent="0.3">
      <c r="A112" s="11" t="str">
        <f>Semáforo!A113</f>
        <v/>
      </c>
      <c r="B112" s="12" t="str">
        <f t="shared" si="3"/>
        <v/>
      </c>
      <c r="C112" s="12" t="str">
        <f>IF(OR($A112="",$B$1=""),"",IFERROR(IF(INDEX(Clientes!$B$4:$K$23,MATCH($B$1,Clientes!$A$4:$A$23,0),1)="","·",Semáforo!B113),""))</f>
        <v/>
      </c>
      <c r="D112" s="12" t="str">
        <f>IF(OR($A112="",$B$1=""),"",IFERROR(IF(INDEX(Clientes!$B$4:$K$23,MATCH($B$1,Clientes!$A$4:$A$23,0),2)="","·",Semáforo!C113),""))</f>
        <v/>
      </c>
      <c r="E112" s="12" t="str">
        <f>IF(OR($A112="",$B$1=""),"",IFERROR(IF(INDEX(Clientes!$B$4:$K$23,MATCH($B$1,Clientes!$A$4:$A$23,0),3)="","·",Semáforo!D113),""))</f>
        <v/>
      </c>
      <c r="F112" s="12" t="str">
        <f>IF(OR($A112="",$B$1=""),"",IFERROR(IF(INDEX(Clientes!$B$4:$K$23,MATCH($B$1,Clientes!$A$4:$A$23,0),4)="","·",Semáforo!E113),""))</f>
        <v/>
      </c>
      <c r="G112" s="12" t="str">
        <f>IF(OR($A112="",$B$1=""),"",IFERROR(IF(INDEX(Clientes!$B$4:$K$23,MATCH($B$1,Clientes!$A$4:$A$23,0),5)="","·",Semáforo!F113),""))</f>
        <v/>
      </c>
      <c r="H112" s="12" t="str">
        <f>IF(OR($A112="",$B$1=""),"",IFERROR(IF(INDEX(Clientes!$B$4:$K$23,MATCH($B$1,Clientes!$A$4:$A$23,0),6)="","·",Semáforo!G113),""))</f>
        <v/>
      </c>
      <c r="I112" s="12" t="str">
        <f>IF(OR($A112="",$B$1=""),"",IFERROR(IF(INDEX(Clientes!$B$4:$K$23,MATCH($B$1,Clientes!$A$4:$A$23,0),7)="","·",Semáforo!H113),""))</f>
        <v/>
      </c>
      <c r="J112" s="12" t="str">
        <f>IF(OR($A112="",$B$1=""),"",IFERROR(IF(INDEX(Clientes!$B$4:$K$23,MATCH($B$1,Clientes!$A$4:$A$23,0),8)="","·",Semáforo!I113),""))</f>
        <v/>
      </c>
      <c r="K112" s="12" t="str">
        <f>IF(OR($A112="",$B$1=""),"",IFERROR(IF(INDEX(Clientes!$B$4:$K$23,MATCH($B$1,Clientes!$A$4:$A$23,0),9)="","·",Semáforo!J113),""))</f>
        <v/>
      </c>
      <c r="L112" s="12" t="str">
        <f>IF(OR($A112="",$B$1=""),"",IFERROR(IF(INDEX(Clientes!$B$4:$K$23,MATCH($B$1,Clientes!$A$4:$A$23,0),10)="","·",Semáforo!K113),""))</f>
        <v/>
      </c>
    </row>
    <row r="113" spans="1:12" x14ac:dyDescent="0.3">
      <c r="A113" s="11" t="str">
        <f>Semáforo!A114</f>
        <v/>
      </c>
      <c r="B113" s="12" t="str">
        <f t="shared" si="3"/>
        <v/>
      </c>
      <c r="C113" s="12" t="str">
        <f>IF(OR($A113="",$B$1=""),"",IFERROR(IF(INDEX(Clientes!$B$4:$K$23,MATCH($B$1,Clientes!$A$4:$A$23,0),1)="","·",Semáforo!B114),""))</f>
        <v/>
      </c>
      <c r="D113" s="12" t="str">
        <f>IF(OR($A113="",$B$1=""),"",IFERROR(IF(INDEX(Clientes!$B$4:$K$23,MATCH($B$1,Clientes!$A$4:$A$23,0),2)="","·",Semáforo!C114),""))</f>
        <v/>
      </c>
      <c r="E113" s="12" t="str">
        <f>IF(OR($A113="",$B$1=""),"",IFERROR(IF(INDEX(Clientes!$B$4:$K$23,MATCH($B$1,Clientes!$A$4:$A$23,0),3)="","·",Semáforo!D114),""))</f>
        <v/>
      </c>
      <c r="F113" s="12" t="str">
        <f>IF(OR($A113="",$B$1=""),"",IFERROR(IF(INDEX(Clientes!$B$4:$K$23,MATCH($B$1,Clientes!$A$4:$A$23,0),4)="","·",Semáforo!E114),""))</f>
        <v/>
      </c>
      <c r="G113" s="12" t="str">
        <f>IF(OR($A113="",$B$1=""),"",IFERROR(IF(INDEX(Clientes!$B$4:$K$23,MATCH($B$1,Clientes!$A$4:$A$23,0),5)="","·",Semáforo!F114),""))</f>
        <v/>
      </c>
      <c r="H113" s="12" t="str">
        <f>IF(OR($A113="",$B$1=""),"",IFERROR(IF(INDEX(Clientes!$B$4:$K$23,MATCH($B$1,Clientes!$A$4:$A$23,0),6)="","·",Semáforo!G114),""))</f>
        <v/>
      </c>
      <c r="I113" s="12" t="str">
        <f>IF(OR($A113="",$B$1=""),"",IFERROR(IF(INDEX(Clientes!$B$4:$K$23,MATCH($B$1,Clientes!$A$4:$A$23,0),7)="","·",Semáforo!H114),""))</f>
        <v/>
      </c>
      <c r="J113" s="12" t="str">
        <f>IF(OR($A113="",$B$1=""),"",IFERROR(IF(INDEX(Clientes!$B$4:$K$23,MATCH($B$1,Clientes!$A$4:$A$23,0),8)="","·",Semáforo!I114),""))</f>
        <v/>
      </c>
      <c r="K113" s="12" t="str">
        <f>IF(OR($A113="",$B$1=""),"",IFERROR(IF(INDEX(Clientes!$B$4:$K$23,MATCH($B$1,Clientes!$A$4:$A$23,0),9)="","·",Semáforo!J114),""))</f>
        <v/>
      </c>
      <c r="L113" s="12" t="str">
        <f>IF(OR($A113="",$B$1=""),"",IFERROR(IF(INDEX(Clientes!$B$4:$K$23,MATCH($B$1,Clientes!$A$4:$A$23,0),10)="","·",Semáforo!K114),""))</f>
        <v/>
      </c>
    </row>
    <row r="114" spans="1:12" x14ac:dyDescent="0.3">
      <c r="A114" s="11" t="str">
        <f>Semáforo!A115</f>
        <v/>
      </c>
      <c r="B114" s="12" t="str">
        <f t="shared" si="3"/>
        <v/>
      </c>
      <c r="C114" s="12" t="str">
        <f>IF(OR($A114="",$B$1=""),"",IFERROR(IF(INDEX(Clientes!$B$4:$K$23,MATCH($B$1,Clientes!$A$4:$A$23,0),1)="","·",Semáforo!B115),""))</f>
        <v/>
      </c>
      <c r="D114" s="12" t="str">
        <f>IF(OR($A114="",$B$1=""),"",IFERROR(IF(INDEX(Clientes!$B$4:$K$23,MATCH($B$1,Clientes!$A$4:$A$23,0),2)="","·",Semáforo!C115),""))</f>
        <v/>
      </c>
      <c r="E114" s="12" t="str">
        <f>IF(OR($A114="",$B$1=""),"",IFERROR(IF(INDEX(Clientes!$B$4:$K$23,MATCH($B$1,Clientes!$A$4:$A$23,0),3)="","·",Semáforo!D115),""))</f>
        <v/>
      </c>
      <c r="F114" s="12" t="str">
        <f>IF(OR($A114="",$B$1=""),"",IFERROR(IF(INDEX(Clientes!$B$4:$K$23,MATCH($B$1,Clientes!$A$4:$A$23,0),4)="","·",Semáforo!E115),""))</f>
        <v/>
      </c>
      <c r="G114" s="12" t="str">
        <f>IF(OR($A114="",$B$1=""),"",IFERROR(IF(INDEX(Clientes!$B$4:$K$23,MATCH($B$1,Clientes!$A$4:$A$23,0),5)="","·",Semáforo!F115),""))</f>
        <v/>
      </c>
      <c r="H114" s="12" t="str">
        <f>IF(OR($A114="",$B$1=""),"",IFERROR(IF(INDEX(Clientes!$B$4:$K$23,MATCH($B$1,Clientes!$A$4:$A$23,0),6)="","·",Semáforo!G115),""))</f>
        <v/>
      </c>
      <c r="I114" s="12" t="str">
        <f>IF(OR($A114="",$B$1=""),"",IFERROR(IF(INDEX(Clientes!$B$4:$K$23,MATCH($B$1,Clientes!$A$4:$A$23,0),7)="","·",Semáforo!H115),""))</f>
        <v/>
      </c>
      <c r="J114" s="12" t="str">
        <f>IF(OR($A114="",$B$1=""),"",IFERROR(IF(INDEX(Clientes!$B$4:$K$23,MATCH($B$1,Clientes!$A$4:$A$23,0),8)="","·",Semáforo!I115),""))</f>
        <v/>
      </c>
      <c r="K114" s="12" t="str">
        <f>IF(OR($A114="",$B$1=""),"",IFERROR(IF(INDEX(Clientes!$B$4:$K$23,MATCH($B$1,Clientes!$A$4:$A$23,0),9)="","·",Semáforo!J115),""))</f>
        <v/>
      </c>
      <c r="L114" s="12" t="str">
        <f>IF(OR($A114="",$B$1=""),"",IFERROR(IF(INDEX(Clientes!$B$4:$K$23,MATCH($B$1,Clientes!$A$4:$A$23,0),10)="","·",Semáforo!K115),""))</f>
        <v/>
      </c>
    </row>
    <row r="115" spans="1:12" x14ac:dyDescent="0.3">
      <c r="A115" s="11" t="str">
        <f>Semáforo!A116</f>
        <v/>
      </c>
      <c r="B115" s="12" t="str">
        <f t="shared" si="3"/>
        <v/>
      </c>
      <c r="C115" s="12" t="str">
        <f>IF(OR($A115="",$B$1=""),"",IFERROR(IF(INDEX(Clientes!$B$4:$K$23,MATCH($B$1,Clientes!$A$4:$A$23,0),1)="","·",Semáforo!B116),""))</f>
        <v/>
      </c>
      <c r="D115" s="12" t="str">
        <f>IF(OR($A115="",$B$1=""),"",IFERROR(IF(INDEX(Clientes!$B$4:$K$23,MATCH($B$1,Clientes!$A$4:$A$23,0),2)="","·",Semáforo!C116),""))</f>
        <v/>
      </c>
      <c r="E115" s="12" t="str">
        <f>IF(OR($A115="",$B$1=""),"",IFERROR(IF(INDEX(Clientes!$B$4:$K$23,MATCH($B$1,Clientes!$A$4:$A$23,0),3)="","·",Semáforo!D116),""))</f>
        <v/>
      </c>
      <c r="F115" s="12" t="str">
        <f>IF(OR($A115="",$B$1=""),"",IFERROR(IF(INDEX(Clientes!$B$4:$K$23,MATCH($B$1,Clientes!$A$4:$A$23,0),4)="","·",Semáforo!E116),""))</f>
        <v/>
      </c>
      <c r="G115" s="12" t="str">
        <f>IF(OR($A115="",$B$1=""),"",IFERROR(IF(INDEX(Clientes!$B$4:$K$23,MATCH($B$1,Clientes!$A$4:$A$23,0),5)="","·",Semáforo!F116),""))</f>
        <v/>
      </c>
      <c r="H115" s="12" t="str">
        <f>IF(OR($A115="",$B$1=""),"",IFERROR(IF(INDEX(Clientes!$B$4:$K$23,MATCH($B$1,Clientes!$A$4:$A$23,0),6)="","·",Semáforo!G116),""))</f>
        <v/>
      </c>
      <c r="I115" s="12" t="str">
        <f>IF(OR($A115="",$B$1=""),"",IFERROR(IF(INDEX(Clientes!$B$4:$K$23,MATCH($B$1,Clientes!$A$4:$A$23,0),7)="","·",Semáforo!H116),""))</f>
        <v/>
      </c>
      <c r="J115" s="12" t="str">
        <f>IF(OR($A115="",$B$1=""),"",IFERROR(IF(INDEX(Clientes!$B$4:$K$23,MATCH($B$1,Clientes!$A$4:$A$23,0),8)="","·",Semáforo!I116),""))</f>
        <v/>
      </c>
      <c r="K115" s="12" t="str">
        <f>IF(OR($A115="",$B$1=""),"",IFERROR(IF(INDEX(Clientes!$B$4:$K$23,MATCH($B$1,Clientes!$A$4:$A$23,0),9)="","·",Semáforo!J116),""))</f>
        <v/>
      </c>
      <c r="L115" s="12" t="str">
        <f>IF(OR($A115="",$B$1=""),"",IFERROR(IF(INDEX(Clientes!$B$4:$K$23,MATCH($B$1,Clientes!$A$4:$A$23,0),10)="","·",Semáforo!K116),""))</f>
        <v/>
      </c>
    </row>
    <row r="116" spans="1:12" x14ac:dyDescent="0.3">
      <c r="A116" s="11" t="str">
        <f>Semáforo!A117</f>
        <v/>
      </c>
      <c r="B116" s="12" t="str">
        <f t="shared" si="3"/>
        <v/>
      </c>
      <c r="C116" s="12" t="str">
        <f>IF(OR($A116="",$B$1=""),"",IFERROR(IF(INDEX(Clientes!$B$4:$K$23,MATCH($B$1,Clientes!$A$4:$A$23,0),1)="","·",Semáforo!B117),""))</f>
        <v/>
      </c>
      <c r="D116" s="12" t="str">
        <f>IF(OR($A116="",$B$1=""),"",IFERROR(IF(INDEX(Clientes!$B$4:$K$23,MATCH($B$1,Clientes!$A$4:$A$23,0),2)="","·",Semáforo!C117),""))</f>
        <v/>
      </c>
      <c r="E116" s="12" t="str">
        <f>IF(OR($A116="",$B$1=""),"",IFERROR(IF(INDEX(Clientes!$B$4:$K$23,MATCH($B$1,Clientes!$A$4:$A$23,0),3)="","·",Semáforo!D117),""))</f>
        <v/>
      </c>
      <c r="F116" s="12" t="str">
        <f>IF(OR($A116="",$B$1=""),"",IFERROR(IF(INDEX(Clientes!$B$4:$K$23,MATCH($B$1,Clientes!$A$4:$A$23,0),4)="","·",Semáforo!E117),""))</f>
        <v/>
      </c>
      <c r="G116" s="12" t="str">
        <f>IF(OR($A116="",$B$1=""),"",IFERROR(IF(INDEX(Clientes!$B$4:$K$23,MATCH($B$1,Clientes!$A$4:$A$23,0),5)="","·",Semáforo!F117),""))</f>
        <v/>
      </c>
      <c r="H116" s="12" t="str">
        <f>IF(OR($A116="",$B$1=""),"",IFERROR(IF(INDEX(Clientes!$B$4:$K$23,MATCH($B$1,Clientes!$A$4:$A$23,0),6)="","·",Semáforo!G117),""))</f>
        <v/>
      </c>
      <c r="I116" s="12" t="str">
        <f>IF(OR($A116="",$B$1=""),"",IFERROR(IF(INDEX(Clientes!$B$4:$K$23,MATCH($B$1,Clientes!$A$4:$A$23,0),7)="","·",Semáforo!H117),""))</f>
        <v/>
      </c>
      <c r="J116" s="12" t="str">
        <f>IF(OR($A116="",$B$1=""),"",IFERROR(IF(INDEX(Clientes!$B$4:$K$23,MATCH($B$1,Clientes!$A$4:$A$23,0),8)="","·",Semáforo!I117),""))</f>
        <v/>
      </c>
      <c r="K116" s="12" t="str">
        <f>IF(OR($A116="",$B$1=""),"",IFERROR(IF(INDEX(Clientes!$B$4:$K$23,MATCH($B$1,Clientes!$A$4:$A$23,0),9)="","·",Semáforo!J117),""))</f>
        <v/>
      </c>
      <c r="L116" s="12" t="str">
        <f>IF(OR($A116="",$B$1=""),"",IFERROR(IF(INDEX(Clientes!$B$4:$K$23,MATCH($B$1,Clientes!$A$4:$A$23,0),10)="","·",Semáforo!K117),""))</f>
        <v/>
      </c>
    </row>
    <row r="117" spans="1:12" x14ac:dyDescent="0.3">
      <c r="A117" s="11" t="str">
        <f>Semáforo!A118</f>
        <v/>
      </c>
      <c r="B117" s="12" t="str">
        <f t="shared" si="3"/>
        <v/>
      </c>
      <c r="C117" s="12" t="str">
        <f>IF(OR($A117="",$B$1=""),"",IFERROR(IF(INDEX(Clientes!$B$4:$K$23,MATCH($B$1,Clientes!$A$4:$A$23,0),1)="","·",Semáforo!B118),""))</f>
        <v/>
      </c>
      <c r="D117" s="12" t="str">
        <f>IF(OR($A117="",$B$1=""),"",IFERROR(IF(INDEX(Clientes!$B$4:$K$23,MATCH($B$1,Clientes!$A$4:$A$23,0),2)="","·",Semáforo!C118),""))</f>
        <v/>
      </c>
      <c r="E117" s="12" t="str">
        <f>IF(OR($A117="",$B$1=""),"",IFERROR(IF(INDEX(Clientes!$B$4:$K$23,MATCH($B$1,Clientes!$A$4:$A$23,0),3)="","·",Semáforo!D118),""))</f>
        <v/>
      </c>
      <c r="F117" s="12" t="str">
        <f>IF(OR($A117="",$B$1=""),"",IFERROR(IF(INDEX(Clientes!$B$4:$K$23,MATCH($B$1,Clientes!$A$4:$A$23,0),4)="","·",Semáforo!E118),""))</f>
        <v/>
      </c>
      <c r="G117" s="12" t="str">
        <f>IF(OR($A117="",$B$1=""),"",IFERROR(IF(INDEX(Clientes!$B$4:$K$23,MATCH($B$1,Clientes!$A$4:$A$23,0),5)="","·",Semáforo!F118),""))</f>
        <v/>
      </c>
      <c r="H117" s="12" t="str">
        <f>IF(OR($A117="",$B$1=""),"",IFERROR(IF(INDEX(Clientes!$B$4:$K$23,MATCH($B$1,Clientes!$A$4:$A$23,0),6)="","·",Semáforo!G118),""))</f>
        <v/>
      </c>
      <c r="I117" s="12" t="str">
        <f>IF(OR($A117="",$B$1=""),"",IFERROR(IF(INDEX(Clientes!$B$4:$K$23,MATCH($B$1,Clientes!$A$4:$A$23,0),7)="","·",Semáforo!H118),""))</f>
        <v/>
      </c>
      <c r="J117" s="12" t="str">
        <f>IF(OR($A117="",$B$1=""),"",IFERROR(IF(INDEX(Clientes!$B$4:$K$23,MATCH($B$1,Clientes!$A$4:$A$23,0),8)="","·",Semáforo!I118),""))</f>
        <v/>
      </c>
      <c r="K117" s="12" t="str">
        <f>IF(OR($A117="",$B$1=""),"",IFERROR(IF(INDEX(Clientes!$B$4:$K$23,MATCH($B$1,Clientes!$A$4:$A$23,0),9)="","·",Semáforo!J118),""))</f>
        <v/>
      </c>
      <c r="L117" s="12" t="str">
        <f>IF(OR($A117="",$B$1=""),"",IFERROR(IF(INDEX(Clientes!$B$4:$K$23,MATCH($B$1,Clientes!$A$4:$A$23,0),10)="","·",Semáforo!K118),""))</f>
        <v/>
      </c>
    </row>
    <row r="118" spans="1:12" x14ac:dyDescent="0.3">
      <c r="A118" s="11" t="str">
        <f>Semáforo!A119</f>
        <v/>
      </c>
      <c r="B118" s="12" t="str">
        <f t="shared" si="3"/>
        <v/>
      </c>
      <c r="C118" s="12" t="str">
        <f>IF(OR($A118="",$B$1=""),"",IFERROR(IF(INDEX(Clientes!$B$4:$K$23,MATCH($B$1,Clientes!$A$4:$A$23,0),1)="","·",Semáforo!B119),""))</f>
        <v/>
      </c>
      <c r="D118" s="12" t="str">
        <f>IF(OR($A118="",$B$1=""),"",IFERROR(IF(INDEX(Clientes!$B$4:$K$23,MATCH($B$1,Clientes!$A$4:$A$23,0),2)="","·",Semáforo!C119),""))</f>
        <v/>
      </c>
      <c r="E118" s="12" t="str">
        <f>IF(OR($A118="",$B$1=""),"",IFERROR(IF(INDEX(Clientes!$B$4:$K$23,MATCH($B$1,Clientes!$A$4:$A$23,0),3)="","·",Semáforo!D119),""))</f>
        <v/>
      </c>
      <c r="F118" s="12" t="str">
        <f>IF(OR($A118="",$B$1=""),"",IFERROR(IF(INDEX(Clientes!$B$4:$K$23,MATCH($B$1,Clientes!$A$4:$A$23,0),4)="","·",Semáforo!E119),""))</f>
        <v/>
      </c>
      <c r="G118" s="12" t="str">
        <f>IF(OR($A118="",$B$1=""),"",IFERROR(IF(INDEX(Clientes!$B$4:$K$23,MATCH($B$1,Clientes!$A$4:$A$23,0),5)="","·",Semáforo!F119),""))</f>
        <v/>
      </c>
      <c r="H118" s="12" t="str">
        <f>IF(OR($A118="",$B$1=""),"",IFERROR(IF(INDEX(Clientes!$B$4:$K$23,MATCH($B$1,Clientes!$A$4:$A$23,0),6)="","·",Semáforo!G119),""))</f>
        <v/>
      </c>
      <c r="I118" s="12" t="str">
        <f>IF(OR($A118="",$B$1=""),"",IFERROR(IF(INDEX(Clientes!$B$4:$K$23,MATCH($B$1,Clientes!$A$4:$A$23,0),7)="","·",Semáforo!H119),""))</f>
        <v/>
      </c>
      <c r="J118" s="12" t="str">
        <f>IF(OR($A118="",$B$1=""),"",IFERROR(IF(INDEX(Clientes!$B$4:$K$23,MATCH($B$1,Clientes!$A$4:$A$23,0),8)="","·",Semáforo!I119),""))</f>
        <v/>
      </c>
      <c r="K118" s="12" t="str">
        <f>IF(OR($A118="",$B$1=""),"",IFERROR(IF(INDEX(Clientes!$B$4:$K$23,MATCH($B$1,Clientes!$A$4:$A$23,0),9)="","·",Semáforo!J119),""))</f>
        <v/>
      </c>
      <c r="L118" s="12" t="str">
        <f>IF(OR($A118="",$B$1=""),"",IFERROR(IF(INDEX(Clientes!$B$4:$K$23,MATCH($B$1,Clientes!$A$4:$A$23,0),10)="","·",Semáforo!K119),""))</f>
        <v/>
      </c>
    </row>
    <row r="119" spans="1:12" x14ac:dyDescent="0.3">
      <c r="A119" s="11" t="str">
        <f>Semáforo!A120</f>
        <v/>
      </c>
      <c r="B119" s="12" t="str">
        <f t="shared" si="3"/>
        <v/>
      </c>
      <c r="C119" s="12" t="str">
        <f>IF(OR($A119="",$B$1=""),"",IFERROR(IF(INDEX(Clientes!$B$4:$K$23,MATCH($B$1,Clientes!$A$4:$A$23,0),1)="","·",Semáforo!B120),""))</f>
        <v/>
      </c>
      <c r="D119" s="12" t="str">
        <f>IF(OR($A119="",$B$1=""),"",IFERROR(IF(INDEX(Clientes!$B$4:$K$23,MATCH($B$1,Clientes!$A$4:$A$23,0),2)="","·",Semáforo!C120),""))</f>
        <v/>
      </c>
      <c r="E119" s="12" t="str">
        <f>IF(OR($A119="",$B$1=""),"",IFERROR(IF(INDEX(Clientes!$B$4:$K$23,MATCH($B$1,Clientes!$A$4:$A$23,0),3)="","·",Semáforo!D120),""))</f>
        <v/>
      </c>
      <c r="F119" s="12" t="str">
        <f>IF(OR($A119="",$B$1=""),"",IFERROR(IF(INDEX(Clientes!$B$4:$K$23,MATCH($B$1,Clientes!$A$4:$A$23,0),4)="","·",Semáforo!E120),""))</f>
        <v/>
      </c>
      <c r="G119" s="12" t="str">
        <f>IF(OR($A119="",$B$1=""),"",IFERROR(IF(INDEX(Clientes!$B$4:$K$23,MATCH($B$1,Clientes!$A$4:$A$23,0),5)="","·",Semáforo!F120),""))</f>
        <v/>
      </c>
      <c r="H119" s="12" t="str">
        <f>IF(OR($A119="",$B$1=""),"",IFERROR(IF(INDEX(Clientes!$B$4:$K$23,MATCH($B$1,Clientes!$A$4:$A$23,0),6)="","·",Semáforo!G120),""))</f>
        <v/>
      </c>
      <c r="I119" s="12" t="str">
        <f>IF(OR($A119="",$B$1=""),"",IFERROR(IF(INDEX(Clientes!$B$4:$K$23,MATCH($B$1,Clientes!$A$4:$A$23,0),7)="","·",Semáforo!H120),""))</f>
        <v/>
      </c>
      <c r="J119" s="12" t="str">
        <f>IF(OR($A119="",$B$1=""),"",IFERROR(IF(INDEX(Clientes!$B$4:$K$23,MATCH($B$1,Clientes!$A$4:$A$23,0),8)="","·",Semáforo!I120),""))</f>
        <v/>
      </c>
      <c r="K119" s="12" t="str">
        <f>IF(OR($A119="",$B$1=""),"",IFERROR(IF(INDEX(Clientes!$B$4:$K$23,MATCH($B$1,Clientes!$A$4:$A$23,0),9)="","·",Semáforo!J120),""))</f>
        <v/>
      </c>
      <c r="L119" s="12" t="str">
        <f>IF(OR($A119="",$B$1=""),"",IFERROR(IF(INDEX(Clientes!$B$4:$K$23,MATCH($B$1,Clientes!$A$4:$A$23,0),10)="","·",Semáforo!K120),""))</f>
        <v/>
      </c>
    </row>
    <row r="120" spans="1:12" x14ac:dyDescent="0.3">
      <c r="A120" s="11" t="str">
        <f>Semáforo!A121</f>
        <v/>
      </c>
      <c r="B120" s="12" t="str">
        <f t="shared" si="3"/>
        <v/>
      </c>
      <c r="C120" s="12" t="str">
        <f>IF(OR($A120="",$B$1=""),"",IFERROR(IF(INDEX(Clientes!$B$4:$K$23,MATCH($B$1,Clientes!$A$4:$A$23,0),1)="","·",Semáforo!B121),""))</f>
        <v/>
      </c>
      <c r="D120" s="12" t="str">
        <f>IF(OR($A120="",$B$1=""),"",IFERROR(IF(INDEX(Clientes!$B$4:$K$23,MATCH($B$1,Clientes!$A$4:$A$23,0),2)="","·",Semáforo!C121),""))</f>
        <v/>
      </c>
      <c r="E120" s="12" t="str">
        <f>IF(OR($A120="",$B$1=""),"",IFERROR(IF(INDEX(Clientes!$B$4:$K$23,MATCH($B$1,Clientes!$A$4:$A$23,0),3)="","·",Semáforo!D121),""))</f>
        <v/>
      </c>
      <c r="F120" s="12" t="str">
        <f>IF(OR($A120="",$B$1=""),"",IFERROR(IF(INDEX(Clientes!$B$4:$K$23,MATCH($B$1,Clientes!$A$4:$A$23,0),4)="","·",Semáforo!E121),""))</f>
        <v/>
      </c>
      <c r="G120" s="12" t="str">
        <f>IF(OR($A120="",$B$1=""),"",IFERROR(IF(INDEX(Clientes!$B$4:$K$23,MATCH($B$1,Clientes!$A$4:$A$23,0),5)="","·",Semáforo!F121),""))</f>
        <v/>
      </c>
      <c r="H120" s="12" t="str">
        <f>IF(OR($A120="",$B$1=""),"",IFERROR(IF(INDEX(Clientes!$B$4:$K$23,MATCH($B$1,Clientes!$A$4:$A$23,0),6)="","·",Semáforo!G121),""))</f>
        <v/>
      </c>
      <c r="I120" s="12" t="str">
        <f>IF(OR($A120="",$B$1=""),"",IFERROR(IF(INDEX(Clientes!$B$4:$K$23,MATCH($B$1,Clientes!$A$4:$A$23,0),7)="","·",Semáforo!H121),""))</f>
        <v/>
      </c>
      <c r="J120" s="12" t="str">
        <f>IF(OR($A120="",$B$1=""),"",IFERROR(IF(INDEX(Clientes!$B$4:$K$23,MATCH($B$1,Clientes!$A$4:$A$23,0),8)="","·",Semáforo!I121),""))</f>
        <v/>
      </c>
      <c r="K120" s="12" t="str">
        <f>IF(OR($A120="",$B$1=""),"",IFERROR(IF(INDEX(Clientes!$B$4:$K$23,MATCH($B$1,Clientes!$A$4:$A$23,0),9)="","·",Semáforo!J121),""))</f>
        <v/>
      </c>
      <c r="L120" s="12" t="str">
        <f>IF(OR($A120="",$B$1=""),"",IFERROR(IF(INDEX(Clientes!$B$4:$K$23,MATCH($B$1,Clientes!$A$4:$A$23,0),10)="","·",Semáforo!K121),""))</f>
        <v/>
      </c>
    </row>
    <row r="121" spans="1:12" x14ac:dyDescent="0.3">
      <c r="A121" s="11" t="str">
        <f>Semáforo!A122</f>
        <v/>
      </c>
      <c r="B121" s="12" t="str">
        <f t="shared" si="3"/>
        <v/>
      </c>
      <c r="C121" s="12" t="str">
        <f>IF(OR($A121="",$B$1=""),"",IFERROR(IF(INDEX(Clientes!$B$4:$K$23,MATCH($B$1,Clientes!$A$4:$A$23,0),1)="","·",Semáforo!B122),""))</f>
        <v/>
      </c>
      <c r="D121" s="12" t="str">
        <f>IF(OR($A121="",$B$1=""),"",IFERROR(IF(INDEX(Clientes!$B$4:$K$23,MATCH($B$1,Clientes!$A$4:$A$23,0),2)="","·",Semáforo!C122),""))</f>
        <v/>
      </c>
      <c r="E121" s="12" t="str">
        <f>IF(OR($A121="",$B$1=""),"",IFERROR(IF(INDEX(Clientes!$B$4:$K$23,MATCH($B$1,Clientes!$A$4:$A$23,0),3)="","·",Semáforo!D122),""))</f>
        <v/>
      </c>
      <c r="F121" s="12" t="str">
        <f>IF(OR($A121="",$B$1=""),"",IFERROR(IF(INDEX(Clientes!$B$4:$K$23,MATCH($B$1,Clientes!$A$4:$A$23,0),4)="","·",Semáforo!E122),""))</f>
        <v/>
      </c>
      <c r="G121" s="12" t="str">
        <f>IF(OR($A121="",$B$1=""),"",IFERROR(IF(INDEX(Clientes!$B$4:$K$23,MATCH($B$1,Clientes!$A$4:$A$23,0),5)="","·",Semáforo!F122),""))</f>
        <v/>
      </c>
      <c r="H121" s="12" t="str">
        <f>IF(OR($A121="",$B$1=""),"",IFERROR(IF(INDEX(Clientes!$B$4:$K$23,MATCH($B$1,Clientes!$A$4:$A$23,0),6)="","·",Semáforo!G122),""))</f>
        <v/>
      </c>
      <c r="I121" s="12" t="str">
        <f>IF(OR($A121="",$B$1=""),"",IFERROR(IF(INDEX(Clientes!$B$4:$K$23,MATCH($B$1,Clientes!$A$4:$A$23,0),7)="","·",Semáforo!H122),""))</f>
        <v/>
      </c>
      <c r="J121" s="12" t="str">
        <f>IF(OR($A121="",$B$1=""),"",IFERROR(IF(INDEX(Clientes!$B$4:$K$23,MATCH($B$1,Clientes!$A$4:$A$23,0),8)="","·",Semáforo!I122),""))</f>
        <v/>
      </c>
      <c r="K121" s="12" t="str">
        <f>IF(OR($A121="",$B$1=""),"",IFERROR(IF(INDEX(Clientes!$B$4:$K$23,MATCH($B$1,Clientes!$A$4:$A$23,0),9)="","·",Semáforo!J122),""))</f>
        <v/>
      </c>
      <c r="L121" s="12" t="str">
        <f>IF(OR($A121="",$B$1=""),"",IFERROR(IF(INDEX(Clientes!$B$4:$K$23,MATCH($B$1,Clientes!$A$4:$A$23,0),10)="","·",Semáforo!K122),""))</f>
        <v/>
      </c>
    </row>
    <row r="122" spans="1:12" x14ac:dyDescent="0.3">
      <c r="A122" s="11" t="str">
        <f>Semáforo!A123</f>
        <v/>
      </c>
      <c r="B122" s="12" t="str">
        <f t="shared" si="3"/>
        <v/>
      </c>
      <c r="C122" s="12" t="str">
        <f>IF(OR($A122="",$B$1=""),"",IFERROR(IF(INDEX(Clientes!$B$4:$K$23,MATCH($B$1,Clientes!$A$4:$A$23,0),1)="","·",Semáforo!B123),""))</f>
        <v/>
      </c>
      <c r="D122" s="12" t="str">
        <f>IF(OR($A122="",$B$1=""),"",IFERROR(IF(INDEX(Clientes!$B$4:$K$23,MATCH($B$1,Clientes!$A$4:$A$23,0),2)="","·",Semáforo!C123),""))</f>
        <v/>
      </c>
      <c r="E122" s="12" t="str">
        <f>IF(OR($A122="",$B$1=""),"",IFERROR(IF(INDEX(Clientes!$B$4:$K$23,MATCH($B$1,Clientes!$A$4:$A$23,0),3)="","·",Semáforo!D123),""))</f>
        <v/>
      </c>
      <c r="F122" s="12" t="str">
        <f>IF(OR($A122="",$B$1=""),"",IFERROR(IF(INDEX(Clientes!$B$4:$K$23,MATCH($B$1,Clientes!$A$4:$A$23,0),4)="","·",Semáforo!E123),""))</f>
        <v/>
      </c>
      <c r="G122" s="12" t="str">
        <f>IF(OR($A122="",$B$1=""),"",IFERROR(IF(INDEX(Clientes!$B$4:$K$23,MATCH($B$1,Clientes!$A$4:$A$23,0),5)="","·",Semáforo!F123),""))</f>
        <v/>
      </c>
      <c r="H122" s="12" t="str">
        <f>IF(OR($A122="",$B$1=""),"",IFERROR(IF(INDEX(Clientes!$B$4:$K$23,MATCH($B$1,Clientes!$A$4:$A$23,0),6)="","·",Semáforo!G123),""))</f>
        <v/>
      </c>
      <c r="I122" s="12" t="str">
        <f>IF(OR($A122="",$B$1=""),"",IFERROR(IF(INDEX(Clientes!$B$4:$K$23,MATCH($B$1,Clientes!$A$4:$A$23,0),7)="","·",Semáforo!H123),""))</f>
        <v/>
      </c>
      <c r="J122" s="12" t="str">
        <f>IF(OR($A122="",$B$1=""),"",IFERROR(IF(INDEX(Clientes!$B$4:$K$23,MATCH($B$1,Clientes!$A$4:$A$23,0),8)="","·",Semáforo!I123),""))</f>
        <v/>
      </c>
      <c r="K122" s="12" t="str">
        <f>IF(OR($A122="",$B$1=""),"",IFERROR(IF(INDEX(Clientes!$B$4:$K$23,MATCH($B$1,Clientes!$A$4:$A$23,0),9)="","·",Semáforo!J123),""))</f>
        <v/>
      </c>
      <c r="L122" s="12" t="str">
        <f>IF(OR($A122="",$B$1=""),"",IFERROR(IF(INDEX(Clientes!$B$4:$K$23,MATCH($B$1,Clientes!$A$4:$A$23,0),10)="","·",Semáforo!K123),""))</f>
        <v/>
      </c>
    </row>
    <row r="123" spans="1:12" x14ac:dyDescent="0.3">
      <c r="A123" s="11" t="str">
        <f>Semáforo!A124</f>
        <v/>
      </c>
      <c r="B123" s="12" t="str">
        <f t="shared" si="3"/>
        <v/>
      </c>
      <c r="C123" s="12" t="str">
        <f>IF(OR($A123="",$B$1=""),"",IFERROR(IF(INDEX(Clientes!$B$4:$K$23,MATCH($B$1,Clientes!$A$4:$A$23,0),1)="","·",Semáforo!B124),""))</f>
        <v/>
      </c>
      <c r="D123" s="12" t="str">
        <f>IF(OR($A123="",$B$1=""),"",IFERROR(IF(INDEX(Clientes!$B$4:$K$23,MATCH($B$1,Clientes!$A$4:$A$23,0),2)="","·",Semáforo!C124),""))</f>
        <v/>
      </c>
      <c r="E123" s="12" t="str">
        <f>IF(OR($A123="",$B$1=""),"",IFERROR(IF(INDEX(Clientes!$B$4:$K$23,MATCH($B$1,Clientes!$A$4:$A$23,0),3)="","·",Semáforo!D124),""))</f>
        <v/>
      </c>
      <c r="F123" s="12" t="str">
        <f>IF(OR($A123="",$B$1=""),"",IFERROR(IF(INDEX(Clientes!$B$4:$K$23,MATCH($B$1,Clientes!$A$4:$A$23,0),4)="","·",Semáforo!E124),""))</f>
        <v/>
      </c>
      <c r="G123" s="12" t="str">
        <f>IF(OR($A123="",$B$1=""),"",IFERROR(IF(INDEX(Clientes!$B$4:$K$23,MATCH($B$1,Clientes!$A$4:$A$23,0),5)="","·",Semáforo!F124),""))</f>
        <v/>
      </c>
      <c r="H123" s="12" t="str">
        <f>IF(OR($A123="",$B$1=""),"",IFERROR(IF(INDEX(Clientes!$B$4:$K$23,MATCH($B$1,Clientes!$A$4:$A$23,0),6)="","·",Semáforo!G124),""))</f>
        <v/>
      </c>
      <c r="I123" s="12" t="str">
        <f>IF(OR($A123="",$B$1=""),"",IFERROR(IF(INDEX(Clientes!$B$4:$K$23,MATCH($B$1,Clientes!$A$4:$A$23,0),7)="","·",Semáforo!H124),""))</f>
        <v/>
      </c>
      <c r="J123" s="12" t="str">
        <f>IF(OR($A123="",$B$1=""),"",IFERROR(IF(INDEX(Clientes!$B$4:$K$23,MATCH($B$1,Clientes!$A$4:$A$23,0),8)="","·",Semáforo!I124),""))</f>
        <v/>
      </c>
      <c r="K123" s="12" t="str">
        <f>IF(OR($A123="",$B$1=""),"",IFERROR(IF(INDEX(Clientes!$B$4:$K$23,MATCH($B$1,Clientes!$A$4:$A$23,0),9)="","·",Semáforo!J124),""))</f>
        <v/>
      </c>
      <c r="L123" s="12" t="str">
        <f>IF(OR($A123="",$B$1=""),"",IFERROR(IF(INDEX(Clientes!$B$4:$K$23,MATCH($B$1,Clientes!$A$4:$A$23,0),10)="","·",Semáforo!K124),""))</f>
        <v/>
      </c>
    </row>
    <row r="125" spans="1:12" x14ac:dyDescent="0.3">
      <c r="A125" s="13" t="s">
        <v>51</v>
      </c>
    </row>
  </sheetData>
  <mergeCells count="1">
    <mergeCell ref="B1:E1"/>
  </mergeCells>
  <conditionalFormatting sqref="B4:B123">
    <cfRule type="cellIs" dxfId="11" priority="6" operator="equal">
      <formula>"SÍ"</formula>
    </cfRule>
    <cfRule type="cellIs" dxfId="10" priority="6" operator="equal">
      <formula>"NO"</formula>
    </cfRule>
  </conditionalFormatting>
  <conditionalFormatting sqref="C4:L123">
    <cfRule type="cellIs" dxfId="9" priority="1" operator="equal">
      <formula>"OK"</formula>
    </cfRule>
    <cfRule type="cellIs" dxfId="8" priority="2" operator="equal">
      <formula>"CAD"</formula>
    </cfRule>
    <cfRule type="cellIs" dxfId="6" priority="4" operator="equal">
      <formula>"—"</formula>
    </cfRule>
    <cfRule type="cellIs" dxfId="5" priority="5" operator="equal">
      <formula>"·"</formula>
    </cfRule>
  </conditionalFormatting>
  <pageMargins left="0.7" right="0.7" top="0.75" bottom="0.75" header="0.3" footer="0.3"/>
  <pageSetup paperSize="9"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00000000-000E-0000-0400-000003000000}">
            <xm:f>NOT(ISERROR(SEARCH(" d",C4)))</xm:f>
            <x14:dxf>
              <font>
                <b/>
                <color rgb="FF9C5700"/>
              </font>
              <fill>
                <patternFill patternType="solid">
                  <bgColor rgb="FFFFEB9C"/>
                </patternFill>
              </fill>
            </x14:dxf>
          </x14:cfRule>
          <xm:sqref>C4:L123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400-000000000000}">
          <x14:formula1>
            <xm:f>Clientes!$A$4:$A$23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01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4.4" x14ac:dyDescent="0.3"/>
  <cols>
    <col min="1" max="2" width="30" customWidth="1"/>
    <col min="3" max="3" width="16" customWidth="1"/>
    <col min="4" max="4" width="12" customWidth="1"/>
    <col min="5" max="5" width="17" customWidth="1"/>
    <col min="6" max="6" width="12" customWidth="1"/>
    <col min="7" max="7" width="15" customWidth="1"/>
    <col min="8" max="8" width="14" customWidth="1"/>
  </cols>
  <sheetData>
    <row r="1" spans="1:8" ht="34.049999999999997" customHeight="1" x14ac:dyDescent="0.3">
      <c r="A1" s="1" t="s">
        <v>0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24</v>
      </c>
      <c r="G1" s="2" t="s">
        <v>25</v>
      </c>
      <c r="H1" s="2" t="s">
        <v>56</v>
      </c>
    </row>
    <row r="2" spans="1:8" x14ac:dyDescent="0.3">
      <c r="A2" s="4" t="s">
        <v>6</v>
      </c>
      <c r="B2" s="4" t="s">
        <v>57</v>
      </c>
      <c r="C2" s="5">
        <f ca="1">TODAY()-300</f>
        <v>45996</v>
      </c>
      <c r="D2" s="12">
        <v>48</v>
      </c>
      <c r="E2" s="7">
        <f t="shared" ref="E2:E65" ca="1" si="0">IF(OR(C2="",D2=""),"",EDATE(C2,D2))</f>
        <v>47457</v>
      </c>
      <c r="F2" s="8">
        <f t="shared" ref="F2:F65" ca="1" si="1">IF(E2="","",E2-TODAY())</f>
        <v>1161</v>
      </c>
      <c r="G2" s="6" t="str">
        <f ca="1">IF(A2="","",IF(E2="","Sin caducidad",IF(F2&lt;0,"Caducado",IF(F2&lt;=Configuración!$B$2,"Por caducar","Vigente"))))</f>
        <v>Vigente</v>
      </c>
      <c r="H2" s="12" t="s">
        <v>58</v>
      </c>
    </row>
    <row r="3" spans="1:8" x14ac:dyDescent="0.3">
      <c r="A3" s="4" t="s">
        <v>6</v>
      </c>
      <c r="B3" s="4" t="s">
        <v>59</v>
      </c>
      <c r="C3" s="5">
        <f ca="1">TODAY()-700</f>
        <v>45596</v>
      </c>
      <c r="D3" s="12">
        <v>24</v>
      </c>
      <c r="E3" s="7">
        <f t="shared" ca="1" si="0"/>
        <v>46326</v>
      </c>
      <c r="F3" s="8">
        <f t="shared" ca="1" si="1"/>
        <v>30</v>
      </c>
      <c r="G3" s="6" t="str">
        <f ca="1">IF(A3="","",IF(E3="","Sin caducidad",IF(F3&lt;0,"Caducado",IF(F3&lt;=Configuración!$B$2,"Por caducar","Vigente"))))</f>
        <v>Por caducar</v>
      </c>
      <c r="H3" s="12" t="s">
        <v>58</v>
      </c>
    </row>
    <row r="4" spans="1:8" x14ac:dyDescent="0.3">
      <c r="A4" s="4" t="s">
        <v>13</v>
      </c>
      <c r="B4" s="4" t="s">
        <v>60</v>
      </c>
      <c r="C4" s="5">
        <f ca="1">TODAY()-330</f>
        <v>45966</v>
      </c>
      <c r="D4" s="12">
        <v>12</v>
      </c>
      <c r="E4" s="7">
        <f t="shared" ca="1" si="0"/>
        <v>46331</v>
      </c>
      <c r="F4" s="8">
        <f t="shared" ca="1" si="1"/>
        <v>35</v>
      </c>
      <c r="G4" s="6" t="str">
        <f ca="1">IF(A4="","",IF(E4="","Sin caducidad",IF(F4&lt;0,"Caducado",IF(F4&lt;=Configuración!$B$2,"Por caducar","Vigente"))))</f>
        <v>Por caducar</v>
      </c>
      <c r="H4" s="12" t="s">
        <v>58</v>
      </c>
    </row>
    <row r="5" spans="1:8" x14ac:dyDescent="0.3">
      <c r="A5" s="4" t="s">
        <v>18</v>
      </c>
      <c r="B5" s="4" t="s">
        <v>61</v>
      </c>
      <c r="C5" s="5">
        <f ca="1">TODAY()-20</f>
        <v>46276</v>
      </c>
      <c r="D5" s="12">
        <v>6</v>
      </c>
      <c r="E5" s="7">
        <f t="shared" ca="1" si="0"/>
        <v>46457</v>
      </c>
      <c r="F5" s="8">
        <f t="shared" ca="1" si="1"/>
        <v>161</v>
      </c>
      <c r="G5" s="6" t="str">
        <f ca="1">IF(A5="","",IF(E5="","Sin caducidad",IF(F5&lt;0,"Caducado",IF(F5&lt;=Configuración!$B$2,"Por caducar","Vigente"))))</f>
        <v>Vigente</v>
      </c>
      <c r="H5" s="12" t="s">
        <v>62</v>
      </c>
    </row>
    <row r="6" spans="1:8" x14ac:dyDescent="0.3">
      <c r="A6" s="4"/>
      <c r="B6" s="4"/>
      <c r="C6" s="5"/>
      <c r="D6" s="12"/>
      <c r="E6" s="7" t="str">
        <f t="shared" si="0"/>
        <v/>
      </c>
      <c r="F6" s="8" t="str">
        <f t="shared" ca="1" si="1"/>
        <v/>
      </c>
      <c r="G6" s="6" t="str">
        <f>IF(A6="","",IF(E6="","Sin caducidad",IF(F6&lt;0,"Caducado",IF(F6&lt;=Configuración!$B$2,"Por caducar","Vigente"))))</f>
        <v/>
      </c>
      <c r="H6" s="12"/>
    </row>
    <row r="7" spans="1:8" x14ac:dyDescent="0.3">
      <c r="A7" s="4"/>
      <c r="B7" s="4"/>
      <c r="C7" s="5"/>
      <c r="D7" s="12"/>
      <c r="E7" s="7" t="str">
        <f t="shared" si="0"/>
        <v/>
      </c>
      <c r="F7" s="8" t="str">
        <f t="shared" ca="1" si="1"/>
        <v/>
      </c>
      <c r="G7" s="6" t="str">
        <f>IF(A7="","",IF(E7="","Sin caducidad",IF(F7&lt;0,"Caducado",IF(F7&lt;=Configuración!$B$2,"Por caducar","Vigente"))))</f>
        <v/>
      </c>
      <c r="H7" s="12"/>
    </row>
    <row r="8" spans="1:8" x14ac:dyDescent="0.3">
      <c r="A8" s="4"/>
      <c r="B8" s="4"/>
      <c r="C8" s="5"/>
      <c r="D8" s="12"/>
      <c r="E8" s="7" t="str">
        <f t="shared" si="0"/>
        <v/>
      </c>
      <c r="F8" s="8" t="str">
        <f t="shared" ca="1" si="1"/>
        <v/>
      </c>
      <c r="G8" s="6" t="str">
        <f>IF(A8="","",IF(E8="","Sin caducidad",IF(F8&lt;0,"Caducado",IF(F8&lt;=Configuración!$B$2,"Por caducar","Vigente"))))</f>
        <v/>
      </c>
      <c r="H8" s="12"/>
    </row>
    <row r="9" spans="1:8" x14ac:dyDescent="0.3">
      <c r="A9" s="4"/>
      <c r="B9" s="4"/>
      <c r="C9" s="5"/>
      <c r="D9" s="12"/>
      <c r="E9" s="7" t="str">
        <f t="shared" si="0"/>
        <v/>
      </c>
      <c r="F9" s="8" t="str">
        <f t="shared" ca="1" si="1"/>
        <v/>
      </c>
      <c r="G9" s="6" t="str">
        <f>IF(A9="","",IF(E9="","Sin caducidad",IF(F9&lt;0,"Caducado",IF(F9&lt;=Configuración!$B$2,"Por caducar","Vigente"))))</f>
        <v/>
      </c>
      <c r="H9" s="12"/>
    </row>
    <row r="10" spans="1:8" x14ac:dyDescent="0.3">
      <c r="A10" s="4"/>
      <c r="B10" s="4"/>
      <c r="C10" s="5"/>
      <c r="D10" s="12"/>
      <c r="E10" s="7" t="str">
        <f t="shared" si="0"/>
        <v/>
      </c>
      <c r="F10" s="8" t="str">
        <f t="shared" ca="1" si="1"/>
        <v/>
      </c>
      <c r="G10" s="6" t="str">
        <f>IF(A10="","",IF(E10="","Sin caducidad",IF(F10&lt;0,"Caducado",IF(F10&lt;=Configuración!$B$2,"Por caducar","Vigente"))))</f>
        <v/>
      </c>
      <c r="H10" s="12"/>
    </row>
    <row r="11" spans="1:8" x14ac:dyDescent="0.3">
      <c r="A11" s="4"/>
      <c r="B11" s="4"/>
      <c r="C11" s="5"/>
      <c r="D11" s="12"/>
      <c r="E11" s="7" t="str">
        <f t="shared" si="0"/>
        <v/>
      </c>
      <c r="F11" s="8" t="str">
        <f t="shared" ca="1" si="1"/>
        <v/>
      </c>
      <c r="G11" s="6" t="str">
        <f>IF(A11="","",IF(E11="","Sin caducidad",IF(F11&lt;0,"Caducado",IF(F11&lt;=Configuración!$B$2,"Por caducar","Vigente"))))</f>
        <v/>
      </c>
      <c r="H11" s="12"/>
    </row>
    <row r="12" spans="1:8" x14ac:dyDescent="0.3">
      <c r="A12" s="4"/>
      <c r="B12" s="4"/>
      <c r="C12" s="5"/>
      <c r="D12" s="12"/>
      <c r="E12" s="7" t="str">
        <f t="shared" si="0"/>
        <v/>
      </c>
      <c r="F12" s="8" t="str">
        <f t="shared" ca="1" si="1"/>
        <v/>
      </c>
      <c r="G12" s="6" t="str">
        <f>IF(A12="","",IF(E12="","Sin caducidad",IF(F12&lt;0,"Caducado",IF(F12&lt;=Configuración!$B$2,"Por caducar","Vigente"))))</f>
        <v/>
      </c>
      <c r="H12" s="12"/>
    </row>
    <row r="13" spans="1:8" x14ac:dyDescent="0.3">
      <c r="A13" s="4"/>
      <c r="B13" s="4"/>
      <c r="C13" s="5"/>
      <c r="D13" s="12"/>
      <c r="E13" s="7" t="str">
        <f t="shared" si="0"/>
        <v/>
      </c>
      <c r="F13" s="8" t="str">
        <f t="shared" ca="1" si="1"/>
        <v/>
      </c>
      <c r="G13" s="6" t="str">
        <f>IF(A13="","",IF(E13="","Sin caducidad",IF(F13&lt;0,"Caducado",IF(F13&lt;=Configuración!$B$2,"Por caducar","Vigente"))))</f>
        <v/>
      </c>
      <c r="H13" s="12"/>
    </row>
    <row r="14" spans="1:8" x14ac:dyDescent="0.3">
      <c r="A14" s="4"/>
      <c r="B14" s="4"/>
      <c r="C14" s="5"/>
      <c r="D14" s="12"/>
      <c r="E14" s="7" t="str">
        <f t="shared" si="0"/>
        <v/>
      </c>
      <c r="F14" s="8" t="str">
        <f t="shared" ca="1" si="1"/>
        <v/>
      </c>
      <c r="G14" s="6" t="str">
        <f>IF(A14="","",IF(E14="","Sin caducidad",IF(F14&lt;0,"Caducado",IF(F14&lt;=Configuración!$B$2,"Por caducar","Vigente"))))</f>
        <v/>
      </c>
      <c r="H14" s="12"/>
    </row>
    <row r="15" spans="1:8" x14ac:dyDescent="0.3">
      <c r="A15" s="4"/>
      <c r="B15" s="4"/>
      <c r="C15" s="5"/>
      <c r="D15" s="12"/>
      <c r="E15" s="7" t="str">
        <f t="shared" si="0"/>
        <v/>
      </c>
      <c r="F15" s="8" t="str">
        <f t="shared" ca="1" si="1"/>
        <v/>
      </c>
      <c r="G15" s="6" t="str">
        <f>IF(A15="","",IF(E15="","Sin caducidad",IF(F15&lt;0,"Caducado",IF(F15&lt;=Configuración!$B$2,"Por caducar","Vigente"))))</f>
        <v/>
      </c>
      <c r="H15" s="12"/>
    </row>
    <row r="16" spans="1:8" x14ac:dyDescent="0.3">
      <c r="A16" s="4"/>
      <c r="B16" s="4"/>
      <c r="C16" s="5"/>
      <c r="D16" s="12"/>
      <c r="E16" s="7" t="str">
        <f t="shared" si="0"/>
        <v/>
      </c>
      <c r="F16" s="8" t="str">
        <f t="shared" ca="1" si="1"/>
        <v/>
      </c>
      <c r="G16" s="6" t="str">
        <f>IF(A16="","",IF(E16="","Sin caducidad",IF(F16&lt;0,"Caducado",IF(F16&lt;=Configuración!$B$2,"Por caducar","Vigente"))))</f>
        <v/>
      </c>
      <c r="H16" s="12"/>
    </row>
    <row r="17" spans="1:8" x14ac:dyDescent="0.3">
      <c r="A17" s="4"/>
      <c r="B17" s="4"/>
      <c r="C17" s="5"/>
      <c r="D17" s="12"/>
      <c r="E17" s="7" t="str">
        <f t="shared" si="0"/>
        <v/>
      </c>
      <c r="F17" s="8" t="str">
        <f t="shared" ca="1" si="1"/>
        <v/>
      </c>
      <c r="G17" s="6" t="str">
        <f>IF(A17="","",IF(E17="","Sin caducidad",IF(F17&lt;0,"Caducado",IF(F17&lt;=Configuración!$B$2,"Por caducar","Vigente"))))</f>
        <v/>
      </c>
      <c r="H17" s="12"/>
    </row>
    <row r="18" spans="1:8" x14ac:dyDescent="0.3">
      <c r="A18" s="4"/>
      <c r="B18" s="4"/>
      <c r="C18" s="5"/>
      <c r="D18" s="12"/>
      <c r="E18" s="7" t="str">
        <f t="shared" si="0"/>
        <v/>
      </c>
      <c r="F18" s="8" t="str">
        <f t="shared" ca="1" si="1"/>
        <v/>
      </c>
      <c r="G18" s="6" t="str">
        <f>IF(A18="","",IF(E18="","Sin caducidad",IF(F18&lt;0,"Caducado",IF(F18&lt;=Configuración!$B$2,"Por caducar","Vigente"))))</f>
        <v/>
      </c>
      <c r="H18" s="12"/>
    </row>
    <row r="19" spans="1:8" x14ac:dyDescent="0.3">
      <c r="A19" s="4"/>
      <c r="B19" s="4"/>
      <c r="C19" s="5"/>
      <c r="D19" s="12"/>
      <c r="E19" s="7" t="str">
        <f t="shared" si="0"/>
        <v/>
      </c>
      <c r="F19" s="8" t="str">
        <f t="shared" ca="1" si="1"/>
        <v/>
      </c>
      <c r="G19" s="6" t="str">
        <f>IF(A19="","",IF(E19="","Sin caducidad",IF(F19&lt;0,"Caducado",IF(F19&lt;=Configuración!$B$2,"Por caducar","Vigente"))))</f>
        <v/>
      </c>
      <c r="H19" s="12"/>
    </row>
    <row r="20" spans="1:8" x14ac:dyDescent="0.3">
      <c r="A20" s="4"/>
      <c r="B20" s="4"/>
      <c r="C20" s="5"/>
      <c r="D20" s="12"/>
      <c r="E20" s="7" t="str">
        <f t="shared" si="0"/>
        <v/>
      </c>
      <c r="F20" s="8" t="str">
        <f t="shared" ca="1" si="1"/>
        <v/>
      </c>
      <c r="G20" s="6" t="str">
        <f>IF(A20="","",IF(E20="","Sin caducidad",IF(F20&lt;0,"Caducado",IF(F20&lt;=Configuración!$B$2,"Por caducar","Vigente"))))</f>
        <v/>
      </c>
      <c r="H20" s="12"/>
    </row>
    <row r="21" spans="1:8" x14ac:dyDescent="0.3">
      <c r="A21" s="4"/>
      <c r="B21" s="4"/>
      <c r="C21" s="5"/>
      <c r="D21" s="12"/>
      <c r="E21" s="7" t="str">
        <f t="shared" si="0"/>
        <v/>
      </c>
      <c r="F21" s="8" t="str">
        <f t="shared" ca="1" si="1"/>
        <v/>
      </c>
      <c r="G21" s="6" t="str">
        <f>IF(A21="","",IF(E21="","Sin caducidad",IF(F21&lt;0,"Caducado",IF(F21&lt;=Configuración!$B$2,"Por caducar","Vigente"))))</f>
        <v/>
      </c>
      <c r="H21" s="12"/>
    </row>
    <row r="22" spans="1:8" x14ac:dyDescent="0.3">
      <c r="A22" s="4"/>
      <c r="B22" s="4"/>
      <c r="C22" s="5"/>
      <c r="D22" s="12"/>
      <c r="E22" s="7" t="str">
        <f t="shared" si="0"/>
        <v/>
      </c>
      <c r="F22" s="8" t="str">
        <f t="shared" ca="1" si="1"/>
        <v/>
      </c>
      <c r="G22" s="6" t="str">
        <f>IF(A22="","",IF(E22="","Sin caducidad",IF(F22&lt;0,"Caducado",IF(F22&lt;=Configuración!$B$2,"Por caducar","Vigente"))))</f>
        <v/>
      </c>
      <c r="H22" s="12"/>
    </row>
    <row r="23" spans="1:8" x14ac:dyDescent="0.3">
      <c r="A23" s="4"/>
      <c r="B23" s="4"/>
      <c r="C23" s="5"/>
      <c r="D23" s="12"/>
      <c r="E23" s="7" t="str">
        <f t="shared" si="0"/>
        <v/>
      </c>
      <c r="F23" s="8" t="str">
        <f t="shared" ca="1" si="1"/>
        <v/>
      </c>
      <c r="G23" s="6" t="str">
        <f>IF(A23="","",IF(E23="","Sin caducidad",IF(F23&lt;0,"Caducado",IF(F23&lt;=Configuración!$B$2,"Por caducar","Vigente"))))</f>
        <v/>
      </c>
      <c r="H23" s="12"/>
    </row>
    <row r="24" spans="1:8" x14ac:dyDescent="0.3">
      <c r="A24" s="4"/>
      <c r="B24" s="4"/>
      <c r="C24" s="5"/>
      <c r="D24" s="12"/>
      <c r="E24" s="7" t="str">
        <f t="shared" si="0"/>
        <v/>
      </c>
      <c r="F24" s="8" t="str">
        <f t="shared" ca="1" si="1"/>
        <v/>
      </c>
      <c r="G24" s="6" t="str">
        <f>IF(A24="","",IF(E24="","Sin caducidad",IF(F24&lt;0,"Caducado",IF(F24&lt;=Configuración!$B$2,"Por caducar","Vigente"))))</f>
        <v/>
      </c>
      <c r="H24" s="12"/>
    </row>
    <row r="25" spans="1:8" x14ac:dyDescent="0.3">
      <c r="A25" s="4"/>
      <c r="B25" s="4"/>
      <c r="C25" s="5"/>
      <c r="D25" s="12"/>
      <c r="E25" s="7" t="str">
        <f t="shared" si="0"/>
        <v/>
      </c>
      <c r="F25" s="8" t="str">
        <f t="shared" ca="1" si="1"/>
        <v/>
      </c>
      <c r="G25" s="6" t="str">
        <f>IF(A25="","",IF(E25="","Sin caducidad",IF(F25&lt;0,"Caducado",IF(F25&lt;=Configuración!$B$2,"Por caducar","Vigente"))))</f>
        <v/>
      </c>
      <c r="H25" s="12"/>
    </row>
    <row r="26" spans="1:8" x14ac:dyDescent="0.3">
      <c r="A26" s="4"/>
      <c r="B26" s="4"/>
      <c r="C26" s="5"/>
      <c r="D26" s="12"/>
      <c r="E26" s="7" t="str">
        <f t="shared" si="0"/>
        <v/>
      </c>
      <c r="F26" s="8" t="str">
        <f t="shared" ca="1" si="1"/>
        <v/>
      </c>
      <c r="G26" s="6" t="str">
        <f>IF(A26="","",IF(E26="","Sin caducidad",IF(F26&lt;0,"Caducado",IF(F26&lt;=Configuración!$B$2,"Por caducar","Vigente"))))</f>
        <v/>
      </c>
      <c r="H26" s="12"/>
    </row>
    <row r="27" spans="1:8" x14ac:dyDescent="0.3">
      <c r="A27" s="4"/>
      <c r="B27" s="4"/>
      <c r="C27" s="5"/>
      <c r="D27" s="12"/>
      <c r="E27" s="7" t="str">
        <f t="shared" si="0"/>
        <v/>
      </c>
      <c r="F27" s="8" t="str">
        <f t="shared" ca="1" si="1"/>
        <v/>
      </c>
      <c r="G27" s="6" t="str">
        <f>IF(A27="","",IF(E27="","Sin caducidad",IF(F27&lt;0,"Caducado",IF(F27&lt;=Configuración!$B$2,"Por caducar","Vigente"))))</f>
        <v/>
      </c>
      <c r="H27" s="12"/>
    </row>
    <row r="28" spans="1:8" x14ac:dyDescent="0.3">
      <c r="A28" s="4"/>
      <c r="B28" s="4"/>
      <c r="C28" s="5"/>
      <c r="D28" s="12"/>
      <c r="E28" s="7" t="str">
        <f t="shared" si="0"/>
        <v/>
      </c>
      <c r="F28" s="8" t="str">
        <f t="shared" ca="1" si="1"/>
        <v/>
      </c>
      <c r="G28" s="6" t="str">
        <f>IF(A28="","",IF(E28="","Sin caducidad",IF(F28&lt;0,"Caducado",IF(F28&lt;=Configuración!$B$2,"Por caducar","Vigente"))))</f>
        <v/>
      </c>
      <c r="H28" s="12"/>
    </row>
    <row r="29" spans="1:8" x14ac:dyDescent="0.3">
      <c r="A29" s="4"/>
      <c r="B29" s="4"/>
      <c r="C29" s="5"/>
      <c r="D29" s="12"/>
      <c r="E29" s="7" t="str">
        <f t="shared" si="0"/>
        <v/>
      </c>
      <c r="F29" s="8" t="str">
        <f t="shared" ca="1" si="1"/>
        <v/>
      </c>
      <c r="G29" s="6" t="str">
        <f>IF(A29="","",IF(E29="","Sin caducidad",IF(F29&lt;0,"Caducado",IF(F29&lt;=Configuración!$B$2,"Por caducar","Vigente"))))</f>
        <v/>
      </c>
      <c r="H29" s="12"/>
    </row>
    <row r="30" spans="1:8" x14ac:dyDescent="0.3">
      <c r="A30" s="4"/>
      <c r="B30" s="4"/>
      <c r="C30" s="5"/>
      <c r="D30" s="12"/>
      <c r="E30" s="7" t="str">
        <f t="shared" si="0"/>
        <v/>
      </c>
      <c r="F30" s="8" t="str">
        <f t="shared" ca="1" si="1"/>
        <v/>
      </c>
      <c r="G30" s="6" t="str">
        <f>IF(A30="","",IF(E30="","Sin caducidad",IF(F30&lt;0,"Caducado",IF(F30&lt;=Configuración!$B$2,"Por caducar","Vigente"))))</f>
        <v/>
      </c>
      <c r="H30" s="12"/>
    </row>
    <row r="31" spans="1:8" x14ac:dyDescent="0.3">
      <c r="A31" s="4"/>
      <c r="B31" s="4"/>
      <c r="C31" s="5"/>
      <c r="D31" s="12"/>
      <c r="E31" s="7" t="str">
        <f t="shared" si="0"/>
        <v/>
      </c>
      <c r="F31" s="8" t="str">
        <f t="shared" ca="1" si="1"/>
        <v/>
      </c>
      <c r="G31" s="6" t="str">
        <f>IF(A31="","",IF(E31="","Sin caducidad",IF(F31&lt;0,"Caducado",IF(F31&lt;=Configuración!$B$2,"Por caducar","Vigente"))))</f>
        <v/>
      </c>
      <c r="H31" s="12"/>
    </row>
    <row r="32" spans="1:8" x14ac:dyDescent="0.3">
      <c r="A32" s="4"/>
      <c r="B32" s="4"/>
      <c r="C32" s="5"/>
      <c r="D32" s="12"/>
      <c r="E32" s="7" t="str">
        <f t="shared" si="0"/>
        <v/>
      </c>
      <c r="F32" s="8" t="str">
        <f t="shared" ca="1" si="1"/>
        <v/>
      </c>
      <c r="G32" s="6" t="str">
        <f>IF(A32="","",IF(E32="","Sin caducidad",IF(F32&lt;0,"Caducado",IF(F32&lt;=Configuración!$B$2,"Por caducar","Vigente"))))</f>
        <v/>
      </c>
      <c r="H32" s="12"/>
    </row>
    <row r="33" spans="1:8" x14ac:dyDescent="0.3">
      <c r="A33" s="4"/>
      <c r="B33" s="4"/>
      <c r="C33" s="5"/>
      <c r="D33" s="12"/>
      <c r="E33" s="7" t="str">
        <f t="shared" si="0"/>
        <v/>
      </c>
      <c r="F33" s="8" t="str">
        <f t="shared" ca="1" si="1"/>
        <v/>
      </c>
      <c r="G33" s="6" t="str">
        <f>IF(A33="","",IF(E33="","Sin caducidad",IF(F33&lt;0,"Caducado",IF(F33&lt;=Configuración!$B$2,"Por caducar","Vigente"))))</f>
        <v/>
      </c>
      <c r="H33" s="12"/>
    </row>
    <row r="34" spans="1:8" x14ac:dyDescent="0.3">
      <c r="A34" s="4"/>
      <c r="B34" s="4"/>
      <c r="C34" s="5"/>
      <c r="D34" s="12"/>
      <c r="E34" s="7" t="str">
        <f t="shared" si="0"/>
        <v/>
      </c>
      <c r="F34" s="8" t="str">
        <f t="shared" ca="1" si="1"/>
        <v/>
      </c>
      <c r="G34" s="6" t="str">
        <f>IF(A34="","",IF(E34="","Sin caducidad",IF(F34&lt;0,"Caducado",IF(F34&lt;=Configuración!$B$2,"Por caducar","Vigente"))))</f>
        <v/>
      </c>
      <c r="H34" s="12"/>
    </row>
    <row r="35" spans="1:8" x14ac:dyDescent="0.3">
      <c r="A35" s="4"/>
      <c r="B35" s="4"/>
      <c r="C35" s="5"/>
      <c r="D35" s="12"/>
      <c r="E35" s="7" t="str">
        <f t="shared" si="0"/>
        <v/>
      </c>
      <c r="F35" s="8" t="str">
        <f t="shared" ca="1" si="1"/>
        <v/>
      </c>
      <c r="G35" s="6" t="str">
        <f>IF(A35="","",IF(E35="","Sin caducidad",IF(F35&lt;0,"Caducado",IF(F35&lt;=Configuración!$B$2,"Por caducar","Vigente"))))</f>
        <v/>
      </c>
      <c r="H35" s="12"/>
    </row>
    <row r="36" spans="1:8" x14ac:dyDescent="0.3">
      <c r="A36" s="4"/>
      <c r="B36" s="4"/>
      <c r="C36" s="5"/>
      <c r="D36" s="12"/>
      <c r="E36" s="7" t="str">
        <f t="shared" si="0"/>
        <v/>
      </c>
      <c r="F36" s="8" t="str">
        <f t="shared" ca="1" si="1"/>
        <v/>
      </c>
      <c r="G36" s="6" t="str">
        <f>IF(A36="","",IF(E36="","Sin caducidad",IF(F36&lt;0,"Caducado",IF(F36&lt;=Configuración!$B$2,"Por caducar","Vigente"))))</f>
        <v/>
      </c>
      <c r="H36" s="12"/>
    </row>
    <row r="37" spans="1:8" x14ac:dyDescent="0.3">
      <c r="A37" s="4"/>
      <c r="B37" s="4"/>
      <c r="C37" s="5"/>
      <c r="D37" s="12"/>
      <c r="E37" s="7" t="str">
        <f t="shared" si="0"/>
        <v/>
      </c>
      <c r="F37" s="8" t="str">
        <f t="shared" ca="1" si="1"/>
        <v/>
      </c>
      <c r="G37" s="6" t="str">
        <f>IF(A37="","",IF(E37="","Sin caducidad",IF(F37&lt;0,"Caducado",IF(F37&lt;=Configuración!$B$2,"Por caducar","Vigente"))))</f>
        <v/>
      </c>
      <c r="H37" s="12"/>
    </row>
    <row r="38" spans="1:8" x14ac:dyDescent="0.3">
      <c r="A38" s="4"/>
      <c r="B38" s="4"/>
      <c r="C38" s="5"/>
      <c r="D38" s="12"/>
      <c r="E38" s="7" t="str">
        <f t="shared" si="0"/>
        <v/>
      </c>
      <c r="F38" s="8" t="str">
        <f t="shared" ca="1" si="1"/>
        <v/>
      </c>
      <c r="G38" s="6" t="str">
        <f>IF(A38="","",IF(E38="","Sin caducidad",IF(F38&lt;0,"Caducado",IF(F38&lt;=Configuración!$B$2,"Por caducar","Vigente"))))</f>
        <v/>
      </c>
      <c r="H38" s="12"/>
    </row>
    <row r="39" spans="1:8" x14ac:dyDescent="0.3">
      <c r="A39" s="4"/>
      <c r="B39" s="4"/>
      <c r="C39" s="5"/>
      <c r="D39" s="12"/>
      <c r="E39" s="7" t="str">
        <f t="shared" si="0"/>
        <v/>
      </c>
      <c r="F39" s="8" t="str">
        <f t="shared" ca="1" si="1"/>
        <v/>
      </c>
      <c r="G39" s="6" t="str">
        <f>IF(A39="","",IF(E39="","Sin caducidad",IF(F39&lt;0,"Caducado",IF(F39&lt;=Configuración!$B$2,"Por caducar","Vigente"))))</f>
        <v/>
      </c>
      <c r="H39" s="12"/>
    </row>
    <row r="40" spans="1:8" x14ac:dyDescent="0.3">
      <c r="A40" s="4"/>
      <c r="B40" s="4"/>
      <c r="C40" s="5"/>
      <c r="D40" s="12"/>
      <c r="E40" s="7" t="str">
        <f t="shared" si="0"/>
        <v/>
      </c>
      <c r="F40" s="8" t="str">
        <f t="shared" ca="1" si="1"/>
        <v/>
      </c>
      <c r="G40" s="6" t="str">
        <f>IF(A40="","",IF(E40="","Sin caducidad",IF(F40&lt;0,"Caducado",IF(F40&lt;=Configuración!$B$2,"Por caducar","Vigente"))))</f>
        <v/>
      </c>
      <c r="H40" s="12"/>
    </row>
    <row r="41" spans="1:8" x14ac:dyDescent="0.3">
      <c r="A41" s="4"/>
      <c r="B41" s="4"/>
      <c r="C41" s="5"/>
      <c r="D41" s="12"/>
      <c r="E41" s="7" t="str">
        <f t="shared" si="0"/>
        <v/>
      </c>
      <c r="F41" s="8" t="str">
        <f t="shared" ca="1" si="1"/>
        <v/>
      </c>
      <c r="G41" s="6" t="str">
        <f>IF(A41="","",IF(E41="","Sin caducidad",IF(F41&lt;0,"Caducado",IF(F41&lt;=Configuración!$B$2,"Por caducar","Vigente"))))</f>
        <v/>
      </c>
      <c r="H41" s="12"/>
    </row>
    <row r="42" spans="1:8" x14ac:dyDescent="0.3">
      <c r="A42" s="4"/>
      <c r="B42" s="4"/>
      <c r="C42" s="5"/>
      <c r="D42" s="12"/>
      <c r="E42" s="7" t="str">
        <f t="shared" si="0"/>
        <v/>
      </c>
      <c r="F42" s="8" t="str">
        <f t="shared" ca="1" si="1"/>
        <v/>
      </c>
      <c r="G42" s="6" t="str">
        <f>IF(A42="","",IF(E42="","Sin caducidad",IF(F42&lt;0,"Caducado",IF(F42&lt;=Configuración!$B$2,"Por caducar","Vigente"))))</f>
        <v/>
      </c>
      <c r="H42" s="12"/>
    </row>
    <row r="43" spans="1:8" x14ac:dyDescent="0.3">
      <c r="A43" s="4"/>
      <c r="B43" s="4"/>
      <c r="C43" s="5"/>
      <c r="D43" s="12"/>
      <c r="E43" s="7" t="str">
        <f t="shared" si="0"/>
        <v/>
      </c>
      <c r="F43" s="8" t="str">
        <f t="shared" ca="1" si="1"/>
        <v/>
      </c>
      <c r="G43" s="6" t="str">
        <f>IF(A43="","",IF(E43="","Sin caducidad",IF(F43&lt;0,"Caducado",IF(F43&lt;=Configuración!$B$2,"Por caducar","Vigente"))))</f>
        <v/>
      </c>
      <c r="H43" s="12"/>
    </row>
    <row r="44" spans="1:8" x14ac:dyDescent="0.3">
      <c r="A44" s="4"/>
      <c r="B44" s="4"/>
      <c r="C44" s="5"/>
      <c r="D44" s="12"/>
      <c r="E44" s="7" t="str">
        <f t="shared" si="0"/>
        <v/>
      </c>
      <c r="F44" s="8" t="str">
        <f t="shared" ca="1" si="1"/>
        <v/>
      </c>
      <c r="G44" s="6" t="str">
        <f>IF(A44="","",IF(E44="","Sin caducidad",IF(F44&lt;0,"Caducado",IF(F44&lt;=Configuración!$B$2,"Por caducar","Vigente"))))</f>
        <v/>
      </c>
      <c r="H44" s="12"/>
    </row>
    <row r="45" spans="1:8" x14ac:dyDescent="0.3">
      <c r="A45" s="4"/>
      <c r="B45" s="4"/>
      <c r="C45" s="5"/>
      <c r="D45" s="12"/>
      <c r="E45" s="7" t="str">
        <f t="shared" si="0"/>
        <v/>
      </c>
      <c r="F45" s="8" t="str">
        <f t="shared" ca="1" si="1"/>
        <v/>
      </c>
      <c r="G45" s="6" t="str">
        <f>IF(A45="","",IF(E45="","Sin caducidad",IF(F45&lt;0,"Caducado",IF(F45&lt;=Configuración!$B$2,"Por caducar","Vigente"))))</f>
        <v/>
      </c>
      <c r="H45" s="12"/>
    </row>
    <row r="46" spans="1:8" x14ac:dyDescent="0.3">
      <c r="A46" s="4"/>
      <c r="B46" s="4"/>
      <c r="C46" s="5"/>
      <c r="D46" s="12"/>
      <c r="E46" s="7" t="str">
        <f t="shared" si="0"/>
        <v/>
      </c>
      <c r="F46" s="8" t="str">
        <f t="shared" ca="1" si="1"/>
        <v/>
      </c>
      <c r="G46" s="6" t="str">
        <f>IF(A46="","",IF(E46="","Sin caducidad",IF(F46&lt;0,"Caducado",IF(F46&lt;=Configuración!$B$2,"Por caducar","Vigente"))))</f>
        <v/>
      </c>
      <c r="H46" s="12"/>
    </row>
    <row r="47" spans="1:8" x14ac:dyDescent="0.3">
      <c r="A47" s="4"/>
      <c r="B47" s="4"/>
      <c r="C47" s="5"/>
      <c r="D47" s="12"/>
      <c r="E47" s="7" t="str">
        <f t="shared" si="0"/>
        <v/>
      </c>
      <c r="F47" s="8" t="str">
        <f t="shared" ca="1" si="1"/>
        <v/>
      </c>
      <c r="G47" s="6" t="str">
        <f>IF(A47="","",IF(E47="","Sin caducidad",IF(F47&lt;0,"Caducado",IF(F47&lt;=Configuración!$B$2,"Por caducar","Vigente"))))</f>
        <v/>
      </c>
      <c r="H47" s="12"/>
    </row>
    <row r="48" spans="1:8" x14ac:dyDescent="0.3">
      <c r="A48" s="4"/>
      <c r="B48" s="4"/>
      <c r="C48" s="5"/>
      <c r="D48" s="12"/>
      <c r="E48" s="7" t="str">
        <f t="shared" si="0"/>
        <v/>
      </c>
      <c r="F48" s="8" t="str">
        <f t="shared" ca="1" si="1"/>
        <v/>
      </c>
      <c r="G48" s="6" t="str">
        <f>IF(A48="","",IF(E48="","Sin caducidad",IF(F48&lt;0,"Caducado",IF(F48&lt;=Configuración!$B$2,"Por caducar","Vigente"))))</f>
        <v/>
      </c>
      <c r="H48" s="12"/>
    </row>
    <row r="49" spans="1:8" x14ac:dyDescent="0.3">
      <c r="A49" s="4"/>
      <c r="B49" s="4"/>
      <c r="C49" s="5"/>
      <c r="D49" s="12"/>
      <c r="E49" s="7" t="str">
        <f t="shared" si="0"/>
        <v/>
      </c>
      <c r="F49" s="8" t="str">
        <f t="shared" ca="1" si="1"/>
        <v/>
      </c>
      <c r="G49" s="6" t="str">
        <f>IF(A49="","",IF(E49="","Sin caducidad",IF(F49&lt;0,"Caducado",IF(F49&lt;=Configuración!$B$2,"Por caducar","Vigente"))))</f>
        <v/>
      </c>
      <c r="H49" s="12"/>
    </row>
    <row r="50" spans="1:8" x14ac:dyDescent="0.3">
      <c r="A50" s="4"/>
      <c r="B50" s="4"/>
      <c r="C50" s="5"/>
      <c r="D50" s="12"/>
      <c r="E50" s="7" t="str">
        <f t="shared" si="0"/>
        <v/>
      </c>
      <c r="F50" s="8" t="str">
        <f t="shared" ca="1" si="1"/>
        <v/>
      </c>
      <c r="G50" s="6" t="str">
        <f>IF(A50="","",IF(E50="","Sin caducidad",IF(F50&lt;0,"Caducado",IF(F50&lt;=Configuración!$B$2,"Por caducar","Vigente"))))</f>
        <v/>
      </c>
      <c r="H50" s="12"/>
    </row>
    <row r="51" spans="1:8" x14ac:dyDescent="0.3">
      <c r="A51" s="4"/>
      <c r="B51" s="4"/>
      <c r="C51" s="5"/>
      <c r="D51" s="12"/>
      <c r="E51" s="7" t="str">
        <f t="shared" si="0"/>
        <v/>
      </c>
      <c r="F51" s="8" t="str">
        <f t="shared" ca="1" si="1"/>
        <v/>
      </c>
      <c r="G51" s="6" t="str">
        <f>IF(A51="","",IF(E51="","Sin caducidad",IF(F51&lt;0,"Caducado",IF(F51&lt;=Configuración!$B$2,"Por caducar","Vigente"))))</f>
        <v/>
      </c>
      <c r="H51" s="12"/>
    </row>
    <row r="52" spans="1:8" x14ac:dyDescent="0.3">
      <c r="A52" s="4"/>
      <c r="B52" s="4"/>
      <c r="C52" s="5"/>
      <c r="D52" s="12"/>
      <c r="E52" s="7" t="str">
        <f t="shared" si="0"/>
        <v/>
      </c>
      <c r="F52" s="8" t="str">
        <f t="shared" ca="1" si="1"/>
        <v/>
      </c>
      <c r="G52" s="6" t="str">
        <f>IF(A52="","",IF(E52="","Sin caducidad",IF(F52&lt;0,"Caducado",IF(F52&lt;=Configuración!$B$2,"Por caducar","Vigente"))))</f>
        <v/>
      </c>
      <c r="H52" s="12"/>
    </row>
    <row r="53" spans="1:8" x14ac:dyDescent="0.3">
      <c r="A53" s="4"/>
      <c r="B53" s="4"/>
      <c r="C53" s="5"/>
      <c r="D53" s="12"/>
      <c r="E53" s="7" t="str">
        <f t="shared" si="0"/>
        <v/>
      </c>
      <c r="F53" s="8" t="str">
        <f t="shared" ca="1" si="1"/>
        <v/>
      </c>
      <c r="G53" s="6" t="str">
        <f>IF(A53="","",IF(E53="","Sin caducidad",IF(F53&lt;0,"Caducado",IF(F53&lt;=Configuración!$B$2,"Por caducar","Vigente"))))</f>
        <v/>
      </c>
      <c r="H53" s="12"/>
    </row>
    <row r="54" spans="1:8" x14ac:dyDescent="0.3">
      <c r="A54" s="4"/>
      <c r="B54" s="4"/>
      <c r="C54" s="5"/>
      <c r="D54" s="12"/>
      <c r="E54" s="7" t="str">
        <f t="shared" si="0"/>
        <v/>
      </c>
      <c r="F54" s="8" t="str">
        <f t="shared" ca="1" si="1"/>
        <v/>
      </c>
      <c r="G54" s="6" t="str">
        <f>IF(A54="","",IF(E54="","Sin caducidad",IF(F54&lt;0,"Caducado",IF(F54&lt;=Configuración!$B$2,"Por caducar","Vigente"))))</f>
        <v/>
      </c>
      <c r="H54" s="12"/>
    </row>
    <row r="55" spans="1:8" x14ac:dyDescent="0.3">
      <c r="A55" s="4"/>
      <c r="B55" s="4"/>
      <c r="C55" s="5"/>
      <c r="D55" s="12"/>
      <c r="E55" s="7" t="str">
        <f t="shared" si="0"/>
        <v/>
      </c>
      <c r="F55" s="8" t="str">
        <f t="shared" ca="1" si="1"/>
        <v/>
      </c>
      <c r="G55" s="6" t="str">
        <f>IF(A55="","",IF(E55="","Sin caducidad",IF(F55&lt;0,"Caducado",IF(F55&lt;=Configuración!$B$2,"Por caducar","Vigente"))))</f>
        <v/>
      </c>
      <c r="H55" s="12"/>
    </row>
    <row r="56" spans="1:8" x14ac:dyDescent="0.3">
      <c r="A56" s="4"/>
      <c r="B56" s="4"/>
      <c r="C56" s="5"/>
      <c r="D56" s="12"/>
      <c r="E56" s="7" t="str">
        <f t="shared" si="0"/>
        <v/>
      </c>
      <c r="F56" s="8" t="str">
        <f t="shared" ca="1" si="1"/>
        <v/>
      </c>
      <c r="G56" s="6" t="str">
        <f>IF(A56="","",IF(E56="","Sin caducidad",IF(F56&lt;0,"Caducado",IF(F56&lt;=Configuración!$B$2,"Por caducar","Vigente"))))</f>
        <v/>
      </c>
      <c r="H56" s="12"/>
    </row>
    <row r="57" spans="1:8" x14ac:dyDescent="0.3">
      <c r="A57" s="4"/>
      <c r="B57" s="4"/>
      <c r="C57" s="5"/>
      <c r="D57" s="12"/>
      <c r="E57" s="7" t="str">
        <f t="shared" si="0"/>
        <v/>
      </c>
      <c r="F57" s="8" t="str">
        <f t="shared" ca="1" si="1"/>
        <v/>
      </c>
      <c r="G57" s="6" t="str">
        <f>IF(A57="","",IF(E57="","Sin caducidad",IF(F57&lt;0,"Caducado",IF(F57&lt;=Configuración!$B$2,"Por caducar","Vigente"))))</f>
        <v/>
      </c>
      <c r="H57" s="12"/>
    </row>
    <row r="58" spans="1:8" x14ac:dyDescent="0.3">
      <c r="A58" s="4"/>
      <c r="B58" s="4"/>
      <c r="C58" s="5"/>
      <c r="D58" s="12"/>
      <c r="E58" s="7" t="str">
        <f t="shared" si="0"/>
        <v/>
      </c>
      <c r="F58" s="8" t="str">
        <f t="shared" ca="1" si="1"/>
        <v/>
      </c>
      <c r="G58" s="6" t="str">
        <f>IF(A58="","",IF(E58="","Sin caducidad",IF(F58&lt;0,"Caducado",IF(F58&lt;=Configuración!$B$2,"Por caducar","Vigente"))))</f>
        <v/>
      </c>
      <c r="H58" s="12"/>
    </row>
    <row r="59" spans="1:8" x14ac:dyDescent="0.3">
      <c r="A59" s="4"/>
      <c r="B59" s="4"/>
      <c r="C59" s="5"/>
      <c r="D59" s="12"/>
      <c r="E59" s="7" t="str">
        <f t="shared" si="0"/>
        <v/>
      </c>
      <c r="F59" s="8" t="str">
        <f t="shared" ca="1" si="1"/>
        <v/>
      </c>
      <c r="G59" s="6" t="str">
        <f>IF(A59="","",IF(E59="","Sin caducidad",IF(F59&lt;0,"Caducado",IF(F59&lt;=Configuración!$B$2,"Por caducar","Vigente"))))</f>
        <v/>
      </c>
      <c r="H59" s="12"/>
    </row>
    <row r="60" spans="1:8" x14ac:dyDescent="0.3">
      <c r="A60" s="4"/>
      <c r="B60" s="4"/>
      <c r="C60" s="5"/>
      <c r="D60" s="12"/>
      <c r="E60" s="7" t="str">
        <f t="shared" si="0"/>
        <v/>
      </c>
      <c r="F60" s="8" t="str">
        <f t="shared" ca="1" si="1"/>
        <v/>
      </c>
      <c r="G60" s="6" t="str">
        <f>IF(A60="","",IF(E60="","Sin caducidad",IF(F60&lt;0,"Caducado",IF(F60&lt;=Configuración!$B$2,"Por caducar","Vigente"))))</f>
        <v/>
      </c>
      <c r="H60" s="12"/>
    </row>
    <row r="61" spans="1:8" x14ac:dyDescent="0.3">
      <c r="A61" s="4"/>
      <c r="B61" s="4"/>
      <c r="C61" s="5"/>
      <c r="D61" s="12"/>
      <c r="E61" s="7" t="str">
        <f t="shared" si="0"/>
        <v/>
      </c>
      <c r="F61" s="8" t="str">
        <f t="shared" ca="1" si="1"/>
        <v/>
      </c>
      <c r="G61" s="6" t="str">
        <f>IF(A61="","",IF(E61="","Sin caducidad",IF(F61&lt;0,"Caducado",IF(F61&lt;=Configuración!$B$2,"Por caducar","Vigente"))))</f>
        <v/>
      </c>
      <c r="H61" s="12"/>
    </row>
    <row r="62" spans="1:8" x14ac:dyDescent="0.3">
      <c r="A62" s="4"/>
      <c r="B62" s="4"/>
      <c r="C62" s="5"/>
      <c r="D62" s="12"/>
      <c r="E62" s="7" t="str">
        <f t="shared" si="0"/>
        <v/>
      </c>
      <c r="F62" s="8" t="str">
        <f t="shared" ca="1" si="1"/>
        <v/>
      </c>
      <c r="G62" s="6" t="str">
        <f>IF(A62="","",IF(E62="","Sin caducidad",IF(F62&lt;0,"Caducado",IF(F62&lt;=Configuración!$B$2,"Por caducar","Vigente"))))</f>
        <v/>
      </c>
      <c r="H62" s="12"/>
    </row>
    <row r="63" spans="1:8" x14ac:dyDescent="0.3">
      <c r="A63" s="4"/>
      <c r="B63" s="4"/>
      <c r="C63" s="5"/>
      <c r="D63" s="12"/>
      <c r="E63" s="7" t="str">
        <f t="shared" si="0"/>
        <v/>
      </c>
      <c r="F63" s="8" t="str">
        <f t="shared" ca="1" si="1"/>
        <v/>
      </c>
      <c r="G63" s="6" t="str">
        <f>IF(A63="","",IF(E63="","Sin caducidad",IF(F63&lt;0,"Caducado",IF(F63&lt;=Configuración!$B$2,"Por caducar","Vigente"))))</f>
        <v/>
      </c>
      <c r="H63" s="12"/>
    </row>
    <row r="64" spans="1:8" x14ac:dyDescent="0.3">
      <c r="A64" s="4"/>
      <c r="B64" s="4"/>
      <c r="C64" s="5"/>
      <c r="D64" s="12"/>
      <c r="E64" s="7" t="str">
        <f t="shared" si="0"/>
        <v/>
      </c>
      <c r="F64" s="8" t="str">
        <f t="shared" ca="1" si="1"/>
        <v/>
      </c>
      <c r="G64" s="6" t="str">
        <f>IF(A64="","",IF(E64="","Sin caducidad",IF(F64&lt;0,"Caducado",IF(F64&lt;=Configuración!$B$2,"Por caducar","Vigente"))))</f>
        <v/>
      </c>
      <c r="H64" s="12"/>
    </row>
    <row r="65" spans="1:8" x14ac:dyDescent="0.3">
      <c r="A65" s="4"/>
      <c r="B65" s="4"/>
      <c r="C65" s="5"/>
      <c r="D65" s="12"/>
      <c r="E65" s="7" t="str">
        <f t="shared" si="0"/>
        <v/>
      </c>
      <c r="F65" s="8" t="str">
        <f t="shared" ca="1" si="1"/>
        <v/>
      </c>
      <c r="G65" s="6" t="str">
        <f>IF(A65="","",IF(E65="","Sin caducidad",IF(F65&lt;0,"Caducado",IF(F65&lt;=Configuración!$B$2,"Por caducar","Vigente"))))</f>
        <v/>
      </c>
      <c r="H65" s="12"/>
    </row>
    <row r="66" spans="1:8" x14ac:dyDescent="0.3">
      <c r="A66" s="4"/>
      <c r="B66" s="4"/>
      <c r="C66" s="5"/>
      <c r="D66" s="12"/>
      <c r="E66" s="7" t="str">
        <f t="shared" ref="E66:E129" si="2">IF(OR(C66="",D66=""),"",EDATE(C66,D66))</f>
        <v/>
      </c>
      <c r="F66" s="8" t="str">
        <f t="shared" ref="F66:F129" ca="1" si="3">IF(E66="","",E66-TODAY())</f>
        <v/>
      </c>
      <c r="G66" s="6" t="str">
        <f>IF(A66="","",IF(E66="","Sin caducidad",IF(F66&lt;0,"Caducado",IF(F66&lt;=Configuración!$B$2,"Por caducar","Vigente"))))</f>
        <v/>
      </c>
      <c r="H66" s="12"/>
    </row>
    <row r="67" spans="1:8" x14ac:dyDescent="0.3">
      <c r="A67" s="4"/>
      <c r="B67" s="4"/>
      <c r="C67" s="5"/>
      <c r="D67" s="12"/>
      <c r="E67" s="7" t="str">
        <f t="shared" si="2"/>
        <v/>
      </c>
      <c r="F67" s="8" t="str">
        <f t="shared" ca="1" si="3"/>
        <v/>
      </c>
      <c r="G67" s="6" t="str">
        <f>IF(A67="","",IF(E67="","Sin caducidad",IF(F67&lt;0,"Caducado",IF(F67&lt;=Configuración!$B$2,"Por caducar","Vigente"))))</f>
        <v/>
      </c>
      <c r="H67" s="12"/>
    </row>
    <row r="68" spans="1:8" x14ac:dyDescent="0.3">
      <c r="A68" s="4"/>
      <c r="B68" s="4"/>
      <c r="C68" s="5"/>
      <c r="D68" s="12"/>
      <c r="E68" s="7" t="str">
        <f t="shared" si="2"/>
        <v/>
      </c>
      <c r="F68" s="8" t="str">
        <f t="shared" ca="1" si="3"/>
        <v/>
      </c>
      <c r="G68" s="6" t="str">
        <f>IF(A68="","",IF(E68="","Sin caducidad",IF(F68&lt;0,"Caducado",IF(F68&lt;=Configuración!$B$2,"Por caducar","Vigente"))))</f>
        <v/>
      </c>
      <c r="H68" s="12"/>
    </row>
    <row r="69" spans="1:8" x14ac:dyDescent="0.3">
      <c r="A69" s="4"/>
      <c r="B69" s="4"/>
      <c r="C69" s="5"/>
      <c r="D69" s="12"/>
      <c r="E69" s="7" t="str">
        <f t="shared" si="2"/>
        <v/>
      </c>
      <c r="F69" s="8" t="str">
        <f t="shared" ca="1" si="3"/>
        <v/>
      </c>
      <c r="G69" s="6" t="str">
        <f>IF(A69="","",IF(E69="","Sin caducidad",IF(F69&lt;0,"Caducado",IF(F69&lt;=Configuración!$B$2,"Por caducar","Vigente"))))</f>
        <v/>
      </c>
      <c r="H69" s="12"/>
    </row>
    <row r="70" spans="1:8" x14ac:dyDescent="0.3">
      <c r="A70" s="4"/>
      <c r="B70" s="4"/>
      <c r="C70" s="5"/>
      <c r="D70" s="12"/>
      <c r="E70" s="7" t="str">
        <f t="shared" si="2"/>
        <v/>
      </c>
      <c r="F70" s="8" t="str">
        <f t="shared" ca="1" si="3"/>
        <v/>
      </c>
      <c r="G70" s="6" t="str">
        <f>IF(A70="","",IF(E70="","Sin caducidad",IF(F70&lt;0,"Caducado",IF(F70&lt;=Configuración!$B$2,"Por caducar","Vigente"))))</f>
        <v/>
      </c>
      <c r="H70" s="12"/>
    </row>
    <row r="71" spans="1:8" x14ac:dyDescent="0.3">
      <c r="A71" s="4"/>
      <c r="B71" s="4"/>
      <c r="C71" s="5"/>
      <c r="D71" s="12"/>
      <c r="E71" s="7" t="str">
        <f t="shared" si="2"/>
        <v/>
      </c>
      <c r="F71" s="8" t="str">
        <f t="shared" ca="1" si="3"/>
        <v/>
      </c>
      <c r="G71" s="6" t="str">
        <f>IF(A71="","",IF(E71="","Sin caducidad",IF(F71&lt;0,"Caducado",IF(F71&lt;=Configuración!$B$2,"Por caducar","Vigente"))))</f>
        <v/>
      </c>
      <c r="H71" s="12"/>
    </row>
    <row r="72" spans="1:8" x14ac:dyDescent="0.3">
      <c r="A72" s="4"/>
      <c r="B72" s="4"/>
      <c r="C72" s="5"/>
      <c r="D72" s="12"/>
      <c r="E72" s="7" t="str">
        <f t="shared" si="2"/>
        <v/>
      </c>
      <c r="F72" s="8" t="str">
        <f t="shared" ca="1" si="3"/>
        <v/>
      </c>
      <c r="G72" s="6" t="str">
        <f>IF(A72="","",IF(E72="","Sin caducidad",IF(F72&lt;0,"Caducado",IF(F72&lt;=Configuración!$B$2,"Por caducar","Vigente"))))</f>
        <v/>
      </c>
      <c r="H72" s="12"/>
    </row>
    <row r="73" spans="1:8" x14ac:dyDescent="0.3">
      <c r="A73" s="4"/>
      <c r="B73" s="4"/>
      <c r="C73" s="5"/>
      <c r="D73" s="12"/>
      <c r="E73" s="7" t="str">
        <f t="shared" si="2"/>
        <v/>
      </c>
      <c r="F73" s="8" t="str">
        <f t="shared" ca="1" si="3"/>
        <v/>
      </c>
      <c r="G73" s="6" t="str">
        <f>IF(A73="","",IF(E73="","Sin caducidad",IF(F73&lt;0,"Caducado",IF(F73&lt;=Configuración!$B$2,"Por caducar","Vigente"))))</f>
        <v/>
      </c>
      <c r="H73" s="12"/>
    </row>
    <row r="74" spans="1:8" x14ac:dyDescent="0.3">
      <c r="A74" s="4"/>
      <c r="B74" s="4"/>
      <c r="C74" s="5"/>
      <c r="D74" s="12"/>
      <c r="E74" s="7" t="str">
        <f t="shared" si="2"/>
        <v/>
      </c>
      <c r="F74" s="8" t="str">
        <f t="shared" ca="1" si="3"/>
        <v/>
      </c>
      <c r="G74" s="6" t="str">
        <f>IF(A74="","",IF(E74="","Sin caducidad",IF(F74&lt;0,"Caducado",IF(F74&lt;=Configuración!$B$2,"Por caducar","Vigente"))))</f>
        <v/>
      </c>
      <c r="H74" s="12"/>
    </row>
    <row r="75" spans="1:8" x14ac:dyDescent="0.3">
      <c r="A75" s="4"/>
      <c r="B75" s="4"/>
      <c r="C75" s="5"/>
      <c r="D75" s="12"/>
      <c r="E75" s="7" t="str">
        <f t="shared" si="2"/>
        <v/>
      </c>
      <c r="F75" s="8" t="str">
        <f t="shared" ca="1" si="3"/>
        <v/>
      </c>
      <c r="G75" s="6" t="str">
        <f>IF(A75="","",IF(E75="","Sin caducidad",IF(F75&lt;0,"Caducado",IF(F75&lt;=Configuración!$B$2,"Por caducar","Vigente"))))</f>
        <v/>
      </c>
      <c r="H75" s="12"/>
    </row>
    <row r="76" spans="1:8" x14ac:dyDescent="0.3">
      <c r="A76" s="4"/>
      <c r="B76" s="4"/>
      <c r="C76" s="5"/>
      <c r="D76" s="12"/>
      <c r="E76" s="7" t="str">
        <f t="shared" si="2"/>
        <v/>
      </c>
      <c r="F76" s="8" t="str">
        <f t="shared" ca="1" si="3"/>
        <v/>
      </c>
      <c r="G76" s="6" t="str">
        <f>IF(A76="","",IF(E76="","Sin caducidad",IF(F76&lt;0,"Caducado",IF(F76&lt;=Configuración!$B$2,"Por caducar","Vigente"))))</f>
        <v/>
      </c>
      <c r="H76" s="12"/>
    </row>
    <row r="77" spans="1:8" x14ac:dyDescent="0.3">
      <c r="A77" s="4"/>
      <c r="B77" s="4"/>
      <c r="C77" s="5"/>
      <c r="D77" s="12"/>
      <c r="E77" s="7" t="str">
        <f t="shared" si="2"/>
        <v/>
      </c>
      <c r="F77" s="8" t="str">
        <f t="shared" ca="1" si="3"/>
        <v/>
      </c>
      <c r="G77" s="6" t="str">
        <f>IF(A77="","",IF(E77="","Sin caducidad",IF(F77&lt;0,"Caducado",IF(F77&lt;=Configuración!$B$2,"Por caducar","Vigente"))))</f>
        <v/>
      </c>
      <c r="H77" s="12"/>
    </row>
    <row r="78" spans="1:8" x14ac:dyDescent="0.3">
      <c r="A78" s="4"/>
      <c r="B78" s="4"/>
      <c r="C78" s="5"/>
      <c r="D78" s="12"/>
      <c r="E78" s="7" t="str">
        <f t="shared" si="2"/>
        <v/>
      </c>
      <c r="F78" s="8" t="str">
        <f t="shared" ca="1" si="3"/>
        <v/>
      </c>
      <c r="G78" s="6" t="str">
        <f>IF(A78="","",IF(E78="","Sin caducidad",IF(F78&lt;0,"Caducado",IF(F78&lt;=Configuración!$B$2,"Por caducar","Vigente"))))</f>
        <v/>
      </c>
      <c r="H78" s="12"/>
    </row>
    <row r="79" spans="1:8" x14ac:dyDescent="0.3">
      <c r="A79" s="4"/>
      <c r="B79" s="4"/>
      <c r="C79" s="5"/>
      <c r="D79" s="12"/>
      <c r="E79" s="7" t="str">
        <f t="shared" si="2"/>
        <v/>
      </c>
      <c r="F79" s="8" t="str">
        <f t="shared" ca="1" si="3"/>
        <v/>
      </c>
      <c r="G79" s="6" t="str">
        <f>IF(A79="","",IF(E79="","Sin caducidad",IF(F79&lt;0,"Caducado",IF(F79&lt;=Configuración!$B$2,"Por caducar","Vigente"))))</f>
        <v/>
      </c>
      <c r="H79" s="12"/>
    </row>
    <row r="80" spans="1:8" x14ac:dyDescent="0.3">
      <c r="A80" s="4"/>
      <c r="B80" s="4"/>
      <c r="C80" s="5"/>
      <c r="D80" s="12"/>
      <c r="E80" s="7" t="str">
        <f t="shared" si="2"/>
        <v/>
      </c>
      <c r="F80" s="8" t="str">
        <f t="shared" ca="1" si="3"/>
        <v/>
      </c>
      <c r="G80" s="6" t="str">
        <f>IF(A80="","",IF(E80="","Sin caducidad",IF(F80&lt;0,"Caducado",IF(F80&lt;=Configuración!$B$2,"Por caducar","Vigente"))))</f>
        <v/>
      </c>
      <c r="H80" s="12"/>
    </row>
    <row r="81" spans="1:8" x14ac:dyDescent="0.3">
      <c r="A81" s="4"/>
      <c r="B81" s="4"/>
      <c r="C81" s="5"/>
      <c r="D81" s="12"/>
      <c r="E81" s="7" t="str">
        <f t="shared" si="2"/>
        <v/>
      </c>
      <c r="F81" s="8" t="str">
        <f t="shared" ca="1" si="3"/>
        <v/>
      </c>
      <c r="G81" s="6" t="str">
        <f>IF(A81="","",IF(E81="","Sin caducidad",IF(F81&lt;0,"Caducado",IF(F81&lt;=Configuración!$B$2,"Por caducar","Vigente"))))</f>
        <v/>
      </c>
      <c r="H81" s="12"/>
    </row>
    <row r="82" spans="1:8" x14ac:dyDescent="0.3">
      <c r="A82" s="4"/>
      <c r="B82" s="4"/>
      <c r="C82" s="5"/>
      <c r="D82" s="12"/>
      <c r="E82" s="7" t="str">
        <f t="shared" si="2"/>
        <v/>
      </c>
      <c r="F82" s="8" t="str">
        <f t="shared" ca="1" si="3"/>
        <v/>
      </c>
      <c r="G82" s="6" t="str">
        <f>IF(A82="","",IF(E82="","Sin caducidad",IF(F82&lt;0,"Caducado",IF(F82&lt;=Configuración!$B$2,"Por caducar","Vigente"))))</f>
        <v/>
      </c>
      <c r="H82" s="12"/>
    </row>
    <row r="83" spans="1:8" x14ac:dyDescent="0.3">
      <c r="A83" s="4"/>
      <c r="B83" s="4"/>
      <c r="C83" s="5"/>
      <c r="D83" s="12"/>
      <c r="E83" s="7" t="str">
        <f t="shared" si="2"/>
        <v/>
      </c>
      <c r="F83" s="8" t="str">
        <f t="shared" ca="1" si="3"/>
        <v/>
      </c>
      <c r="G83" s="6" t="str">
        <f>IF(A83="","",IF(E83="","Sin caducidad",IF(F83&lt;0,"Caducado",IF(F83&lt;=Configuración!$B$2,"Por caducar","Vigente"))))</f>
        <v/>
      </c>
      <c r="H83" s="12"/>
    </row>
    <row r="84" spans="1:8" x14ac:dyDescent="0.3">
      <c r="A84" s="4"/>
      <c r="B84" s="4"/>
      <c r="C84" s="5"/>
      <c r="D84" s="12"/>
      <c r="E84" s="7" t="str">
        <f t="shared" si="2"/>
        <v/>
      </c>
      <c r="F84" s="8" t="str">
        <f t="shared" ca="1" si="3"/>
        <v/>
      </c>
      <c r="G84" s="6" t="str">
        <f>IF(A84="","",IF(E84="","Sin caducidad",IF(F84&lt;0,"Caducado",IF(F84&lt;=Configuración!$B$2,"Por caducar","Vigente"))))</f>
        <v/>
      </c>
      <c r="H84" s="12"/>
    </row>
    <row r="85" spans="1:8" x14ac:dyDescent="0.3">
      <c r="A85" s="4"/>
      <c r="B85" s="4"/>
      <c r="C85" s="5"/>
      <c r="D85" s="12"/>
      <c r="E85" s="7" t="str">
        <f t="shared" si="2"/>
        <v/>
      </c>
      <c r="F85" s="8" t="str">
        <f t="shared" ca="1" si="3"/>
        <v/>
      </c>
      <c r="G85" s="6" t="str">
        <f>IF(A85="","",IF(E85="","Sin caducidad",IF(F85&lt;0,"Caducado",IF(F85&lt;=Configuración!$B$2,"Por caducar","Vigente"))))</f>
        <v/>
      </c>
      <c r="H85" s="12"/>
    </row>
    <row r="86" spans="1:8" x14ac:dyDescent="0.3">
      <c r="A86" s="4"/>
      <c r="B86" s="4"/>
      <c r="C86" s="5"/>
      <c r="D86" s="12"/>
      <c r="E86" s="7" t="str">
        <f t="shared" si="2"/>
        <v/>
      </c>
      <c r="F86" s="8" t="str">
        <f t="shared" ca="1" si="3"/>
        <v/>
      </c>
      <c r="G86" s="6" t="str">
        <f>IF(A86="","",IF(E86="","Sin caducidad",IF(F86&lt;0,"Caducado",IF(F86&lt;=Configuración!$B$2,"Por caducar","Vigente"))))</f>
        <v/>
      </c>
      <c r="H86" s="12"/>
    </row>
    <row r="87" spans="1:8" x14ac:dyDescent="0.3">
      <c r="A87" s="4"/>
      <c r="B87" s="4"/>
      <c r="C87" s="5"/>
      <c r="D87" s="12"/>
      <c r="E87" s="7" t="str">
        <f t="shared" si="2"/>
        <v/>
      </c>
      <c r="F87" s="8" t="str">
        <f t="shared" ca="1" si="3"/>
        <v/>
      </c>
      <c r="G87" s="6" t="str">
        <f>IF(A87="","",IF(E87="","Sin caducidad",IF(F87&lt;0,"Caducado",IF(F87&lt;=Configuración!$B$2,"Por caducar","Vigente"))))</f>
        <v/>
      </c>
      <c r="H87" s="12"/>
    </row>
    <row r="88" spans="1:8" x14ac:dyDescent="0.3">
      <c r="A88" s="4"/>
      <c r="B88" s="4"/>
      <c r="C88" s="5"/>
      <c r="D88" s="12"/>
      <c r="E88" s="7" t="str">
        <f t="shared" si="2"/>
        <v/>
      </c>
      <c r="F88" s="8" t="str">
        <f t="shared" ca="1" si="3"/>
        <v/>
      </c>
      <c r="G88" s="6" t="str">
        <f>IF(A88="","",IF(E88="","Sin caducidad",IF(F88&lt;0,"Caducado",IF(F88&lt;=Configuración!$B$2,"Por caducar","Vigente"))))</f>
        <v/>
      </c>
      <c r="H88" s="12"/>
    </row>
    <row r="89" spans="1:8" x14ac:dyDescent="0.3">
      <c r="A89" s="4"/>
      <c r="B89" s="4"/>
      <c r="C89" s="5"/>
      <c r="D89" s="12"/>
      <c r="E89" s="7" t="str">
        <f t="shared" si="2"/>
        <v/>
      </c>
      <c r="F89" s="8" t="str">
        <f t="shared" ca="1" si="3"/>
        <v/>
      </c>
      <c r="G89" s="6" t="str">
        <f>IF(A89="","",IF(E89="","Sin caducidad",IF(F89&lt;0,"Caducado",IF(F89&lt;=Configuración!$B$2,"Por caducar","Vigente"))))</f>
        <v/>
      </c>
      <c r="H89" s="12"/>
    </row>
    <row r="90" spans="1:8" x14ac:dyDescent="0.3">
      <c r="A90" s="4"/>
      <c r="B90" s="4"/>
      <c r="C90" s="5"/>
      <c r="D90" s="12"/>
      <c r="E90" s="7" t="str">
        <f t="shared" si="2"/>
        <v/>
      </c>
      <c r="F90" s="8" t="str">
        <f t="shared" ca="1" si="3"/>
        <v/>
      </c>
      <c r="G90" s="6" t="str">
        <f>IF(A90="","",IF(E90="","Sin caducidad",IF(F90&lt;0,"Caducado",IF(F90&lt;=Configuración!$B$2,"Por caducar","Vigente"))))</f>
        <v/>
      </c>
      <c r="H90" s="12"/>
    </row>
    <row r="91" spans="1:8" x14ac:dyDescent="0.3">
      <c r="A91" s="4"/>
      <c r="B91" s="4"/>
      <c r="C91" s="5"/>
      <c r="D91" s="12"/>
      <c r="E91" s="7" t="str">
        <f t="shared" si="2"/>
        <v/>
      </c>
      <c r="F91" s="8" t="str">
        <f t="shared" ca="1" si="3"/>
        <v/>
      </c>
      <c r="G91" s="6" t="str">
        <f>IF(A91="","",IF(E91="","Sin caducidad",IF(F91&lt;0,"Caducado",IF(F91&lt;=Configuración!$B$2,"Por caducar","Vigente"))))</f>
        <v/>
      </c>
      <c r="H91" s="12"/>
    </row>
    <row r="92" spans="1:8" x14ac:dyDescent="0.3">
      <c r="A92" s="4"/>
      <c r="B92" s="4"/>
      <c r="C92" s="5"/>
      <c r="D92" s="12"/>
      <c r="E92" s="7" t="str">
        <f t="shared" si="2"/>
        <v/>
      </c>
      <c r="F92" s="8" t="str">
        <f t="shared" ca="1" si="3"/>
        <v/>
      </c>
      <c r="G92" s="6" t="str">
        <f>IF(A92="","",IF(E92="","Sin caducidad",IF(F92&lt;0,"Caducado",IF(F92&lt;=Configuración!$B$2,"Por caducar","Vigente"))))</f>
        <v/>
      </c>
      <c r="H92" s="12"/>
    </row>
    <row r="93" spans="1:8" x14ac:dyDescent="0.3">
      <c r="A93" s="4"/>
      <c r="B93" s="4"/>
      <c r="C93" s="5"/>
      <c r="D93" s="12"/>
      <c r="E93" s="7" t="str">
        <f t="shared" si="2"/>
        <v/>
      </c>
      <c r="F93" s="8" t="str">
        <f t="shared" ca="1" si="3"/>
        <v/>
      </c>
      <c r="G93" s="6" t="str">
        <f>IF(A93="","",IF(E93="","Sin caducidad",IF(F93&lt;0,"Caducado",IF(F93&lt;=Configuración!$B$2,"Por caducar","Vigente"))))</f>
        <v/>
      </c>
      <c r="H93" s="12"/>
    </row>
    <row r="94" spans="1:8" x14ac:dyDescent="0.3">
      <c r="A94" s="4"/>
      <c r="B94" s="4"/>
      <c r="C94" s="5"/>
      <c r="D94" s="12"/>
      <c r="E94" s="7" t="str">
        <f t="shared" si="2"/>
        <v/>
      </c>
      <c r="F94" s="8" t="str">
        <f t="shared" ca="1" si="3"/>
        <v/>
      </c>
      <c r="G94" s="6" t="str">
        <f>IF(A94="","",IF(E94="","Sin caducidad",IF(F94&lt;0,"Caducado",IF(F94&lt;=Configuración!$B$2,"Por caducar","Vigente"))))</f>
        <v/>
      </c>
      <c r="H94" s="12"/>
    </row>
    <row r="95" spans="1:8" x14ac:dyDescent="0.3">
      <c r="A95" s="4"/>
      <c r="B95" s="4"/>
      <c r="C95" s="5"/>
      <c r="D95" s="12"/>
      <c r="E95" s="7" t="str">
        <f t="shared" si="2"/>
        <v/>
      </c>
      <c r="F95" s="8" t="str">
        <f t="shared" ca="1" si="3"/>
        <v/>
      </c>
      <c r="G95" s="6" t="str">
        <f>IF(A95="","",IF(E95="","Sin caducidad",IF(F95&lt;0,"Caducado",IF(F95&lt;=Configuración!$B$2,"Por caducar","Vigente"))))</f>
        <v/>
      </c>
      <c r="H95" s="12"/>
    </row>
    <row r="96" spans="1:8" x14ac:dyDescent="0.3">
      <c r="A96" s="4"/>
      <c r="B96" s="4"/>
      <c r="C96" s="5"/>
      <c r="D96" s="12"/>
      <c r="E96" s="7" t="str">
        <f t="shared" si="2"/>
        <v/>
      </c>
      <c r="F96" s="8" t="str">
        <f t="shared" ca="1" si="3"/>
        <v/>
      </c>
      <c r="G96" s="6" t="str">
        <f>IF(A96="","",IF(E96="","Sin caducidad",IF(F96&lt;0,"Caducado",IF(F96&lt;=Configuración!$B$2,"Por caducar","Vigente"))))</f>
        <v/>
      </c>
      <c r="H96" s="12"/>
    </row>
    <row r="97" spans="1:8" x14ac:dyDescent="0.3">
      <c r="A97" s="4"/>
      <c r="B97" s="4"/>
      <c r="C97" s="5"/>
      <c r="D97" s="12"/>
      <c r="E97" s="7" t="str">
        <f t="shared" si="2"/>
        <v/>
      </c>
      <c r="F97" s="8" t="str">
        <f t="shared" ca="1" si="3"/>
        <v/>
      </c>
      <c r="G97" s="6" t="str">
        <f>IF(A97="","",IF(E97="","Sin caducidad",IF(F97&lt;0,"Caducado",IF(F97&lt;=Configuración!$B$2,"Por caducar","Vigente"))))</f>
        <v/>
      </c>
      <c r="H97" s="12"/>
    </row>
    <row r="98" spans="1:8" x14ac:dyDescent="0.3">
      <c r="A98" s="4"/>
      <c r="B98" s="4"/>
      <c r="C98" s="5"/>
      <c r="D98" s="12"/>
      <c r="E98" s="7" t="str">
        <f t="shared" si="2"/>
        <v/>
      </c>
      <c r="F98" s="8" t="str">
        <f t="shared" ca="1" si="3"/>
        <v/>
      </c>
      <c r="G98" s="6" t="str">
        <f>IF(A98="","",IF(E98="","Sin caducidad",IF(F98&lt;0,"Caducado",IF(F98&lt;=Configuración!$B$2,"Por caducar","Vigente"))))</f>
        <v/>
      </c>
      <c r="H98" s="12"/>
    </row>
    <row r="99" spans="1:8" x14ac:dyDescent="0.3">
      <c r="A99" s="4"/>
      <c r="B99" s="4"/>
      <c r="C99" s="5"/>
      <c r="D99" s="12"/>
      <c r="E99" s="7" t="str">
        <f t="shared" si="2"/>
        <v/>
      </c>
      <c r="F99" s="8" t="str">
        <f t="shared" ca="1" si="3"/>
        <v/>
      </c>
      <c r="G99" s="6" t="str">
        <f>IF(A99="","",IF(E99="","Sin caducidad",IF(F99&lt;0,"Caducado",IF(F99&lt;=Configuración!$B$2,"Por caducar","Vigente"))))</f>
        <v/>
      </c>
      <c r="H99" s="12"/>
    </row>
    <row r="100" spans="1:8" x14ac:dyDescent="0.3">
      <c r="A100" s="4"/>
      <c r="B100" s="4"/>
      <c r="C100" s="5"/>
      <c r="D100" s="12"/>
      <c r="E100" s="7" t="str">
        <f t="shared" si="2"/>
        <v/>
      </c>
      <c r="F100" s="8" t="str">
        <f t="shared" ca="1" si="3"/>
        <v/>
      </c>
      <c r="G100" s="6" t="str">
        <f>IF(A100="","",IF(E100="","Sin caducidad",IF(F100&lt;0,"Caducado",IF(F100&lt;=Configuración!$B$2,"Por caducar","Vigente"))))</f>
        <v/>
      </c>
      <c r="H100" s="12"/>
    </row>
    <row r="101" spans="1:8" x14ac:dyDescent="0.3">
      <c r="A101" s="4"/>
      <c r="B101" s="4"/>
      <c r="C101" s="5"/>
      <c r="D101" s="12"/>
      <c r="E101" s="7" t="str">
        <f t="shared" si="2"/>
        <v/>
      </c>
      <c r="F101" s="8" t="str">
        <f t="shared" ca="1" si="3"/>
        <v/>
      </c>
      <c r="G101" s="6" t="str">
        <f>IF(A101="","",IF(E101="","Sin caducidad",IF(F101&lt;0,"Caducado",IF(F101&lt;=Configuración!$B$2,"Por caducar","Vigente"))))</f>
        <v/>
      </c>
      <c r="H101" s="12"/>
    </row>
    <row r="102" spans="1:8" x14ac:dyDescent="0.3">
      <c r="A102" s="4"/>
      <c r="B102" s="4"/>
      <c r="C102" s="5"/>
      <c r="D102" s="12"/>
      <c r="E102" s="7" t="str">
        <f t="shared" si="2"/>
        <v/>
      </c>
      <c r="F102" s="8" t="str">
        <f t="shared" ca="1" si="3"/>
        <v/>
      </c>
      <c r="G102" s="6" t="str">
        <f>IF(A102="","",IF(E102="","Sin caducidad",IF(F102&lt;0,"Caducado",IF(F102&lt;=Configuración!$B$2,"Por caducar","Vigente"))))</f>
        <v/>
      </c>
      <c r="H102" s="12"/>
    </row>
    <row r="103" spans="1:8" x14ac:dyDescent="0.3">
      <c r="A103" s="4"/>
      <c r="B103" s="4"/>
      <c r="C103" s="5"/>
      <c r="D103" s="12"/>
      <c r="E103" s="7" t="str">
        <f t="shared" si="2"/>
        <v/>
      </c>
      <c r="F103" s="8" t="str">
        <f t="shared" ca="1" si="3"/>
        <v/>
      </c>
      <c r="G103" s="6" t="str">
        <f>IF(A103="","",IF(E103="","Sin caducidad",IF(F103&lt;0,"Caducado",IF(F103&lt;=Configuración!$B$2,"Por caducar","Vigente"))))</f>
        <v/>
      </c>
      <c r="H103" s="12"/>
    </row>
    <row r="104" spans="1:8" x14ac:dyDescent="0.3">
      <c r="A104" s="4"/>
      <c r="B104" s="4"/>
      <c r="C104" s="5"/>
      <c r="D104" s="12"/>
      <c r="E104" s="7" t="str">
        <f t="shared" si="2"/>
        <v/>
      </c>
      <c r="F104" s="8" t="str">
        <f t="shared" ca="1" si="3"/>
        <v/>
      </c>
      <c r="G104" s="6" t="str">
        <f>IF(A104="","",IF(E104="","Sin caducidad",IF(F104&lt;0,"Caducado",IF(F104&lt;=Configuración!$B$2,"Por caducar","Vigente"))))</f>
        <v/>
      </c>
      <c r="H104" s="12"/>
    </row>
    <row r="105" spans="1:8" x14ac:dyDescent="0.3">
      <c r="A105" s="4"/>
      <c r="B105" s="4"/>
      <c r="C105" s="5"/>
      <c r="D105" s="12"/>
      <c r="E105" s="7" t="str">
        <f t="shared" si="2"/>
        <v/>
      </c>
      <c r="F105" s="8" t="str">
        <f t="shared" ca="1" si="3"/>
        <v/>
      </c>
      <c r="G105" s="6" t="str">
        <f>IF(A105="","",IF(E105="","Sin caducidad",IF(F105&lt;0,"Caducado",IF(F105&lt;=Configuración!$B$2,"Por caducar","Vigente"))))</f>
        <v/>
      </c>
      <c r="H105" s="12"/>
    </row>
    <row r="106" spans="1:8" x14ac:dyDescent="0.3">
      <c r="A106" s="4"/>
      <c r="B106" s="4"/>
      <c r="C106" s="5"/>
      <c r="D106" s="12"/>
      <c r="E106" s="7" t="str">
        <f t="shared" si="2"/>
        <v/>
      </c>
      <c r="F106" s="8" t="str">
        <f t="shared" ca="1" si="3"/>
        <v/>
      </c>
      <c r="G106" s="6" t="str">
        <f>IF(A106="","",IF(E106="","Sin caducidad",IF(F106&lt;0,"Caducado",IF(F106&lt;=Configuración!$B$2,"Por caducar","Vigente"))))</f>
        <v/>
      </c>
      <c r="H106" s="12"/>
    </row>
    <row r="107" spans="1:8" x14ac:dyDescent="0.3">
      <c r="A107" s="4"/>
      <c r="B107" s="4"/>
      <c r="C107" s="5"/>
      <c r="D107" s="12"/>
      <c r="E107" s="7" t="str">
        <f t="shared" si="2"/>
        <v/>
      </c>
      <c r="F107" s="8" t="str">
        <f t="shared" ca="1" si="3"/>
        <v/>
      </c>
      <c r="G107" s="6" t="str">
        <f>IF(A107="","",IF(E107="","Sin caducidad",IF(F107&lt;0,"Caducado",IF(F107&lt;=Configuración!$B$2,"Por caducar","Vigente"))))</f>
        <v/>
      </c>
      <c r="H107" s="12"/>
    </row>
    <row r="108" spans="1:8" x14ac:dyDescent="0.3">
      <c r="A108" s="4"/>
      <c r="B108" s="4"/>
      <c r="C108" s="5"/>
      <c r="D108" s="12"/>
      <c r="E108" s="7" t="str">
        <f t="shared" si="2"/>
        <v/>
      </c>
      <c r="F108" s="8" t="str">
        <f t="shared" ca="1" si="3"/>
        <v/>
      </c>
      <c r="G108" s="6" t="str">
        <f>IF(A108="","",IF(E108="","Sin caducidad",IF(F108&lt;0,"Caducado",IF(F108&lt;=Configuración!$B$2,"Por caducar","Vigente"))))</f>
        <v/>
      </c>
      <c r="H108" s="12"/>
    </row>
    <row r="109" spans="1:8" x14ac:dyDescent="0.3">
      <c r="A109" s="4"/>
      <c r="B109" s="4"/>
      <c r="C109" s="5"/>
      <c r="D109" s="12"/>
      <c r="E109" s="7" t="str">
        <f t="shared" si="2"/>
        <v/>
      </c>
      <c r="F109" s="8" t="str">
        <f t="shared" ca="1" si="3"/>
        <v/>
      </c>
      <c r="G109" s="6" t="str">
        <f>IF(A109="","",IF(E109="","Sin caducidad",IF(F109&lt;0,"Caducado",IF(F109&lt;=Configuración!$B$2,"Por caducar","Vigente"))))</f>
        <v/>
      </c>
      <c r="H109" s="12"/>
    </row>
    <row r="110" spans="1:8" x14ac:dyDescent="0.3">
      <c r="A110" s="4"/>
      <c r="B110" s="4"/>
      <c r="C110" s="5"/>
      <c r="D110" s="12"/>
      <c r="E110" s="7" t="str">
        <f t="shared" si="2"/>
        <v/>
      </c>
      <c r="F110" s="8" t="str">
        <f t="shared" ca="1" si="3"/>
        <v/>
      </c>
      <c r="G110" s="6" t="str">
        <f>IF(A110="","",IF(E110="","Sin caducidad",IF(F110&lt;0,"Caducado",IF(F110&lt;=Configuración!$B$2,"Por caducar","Vigente"))))</f>
        <v/>
      </c>
      <c r="H110" s="12"/>
    </row>
    <row r="111" spans="1:8" x14ac:dyDescent="0.3">
      <c r="A111" s="4"/>
      <c r="B111" s="4"/>
      <c r="C111" s="5"/>
      <c r="D111" s="12"/>
      <c r="E111" s="7" t="str">
        <f t="shared" si="2"/>
        <v/>
      </c>
      <c r="F111" s="8" t="str">
        <f t="shared" ca="1" si="3"/>
        <v/>
      </c>
      <c r="G111" s="6" t="str">
        <f>IF(A111="","",IF(E111="","Sin caducidad",IF(F111&lt;0,"Caducado",IF(F111&lt;=Configuración!$B$2,"Por caducar","Vigente"))))</f>
        <v/>
      </c>
      <c r="H111" s="12"/>
    </row>
    <row r="112" spans="1:8" x14ac:dyDescent="0.3">
      <c r="A112" s="4"/>
      <c r="B112" s="4"/>
      <c r="C112" s="5"/>
      <c r="D112" s="12"/>
      <c r="E112" s="7" t="str">
        <f t="shared" si="2"/>
        <v/>
      </c>
      <c r="F112" s="8" t="str">
        <f t="shared" ca="1" si="3"/>
        <v/>
      </c>
      <c r="G112" s="6" t="str">
        <f>IF(A112="","",IF(E112="","Sin caducidad",IF(F112&lt;0,"Caducado",IF(F112&lt;=Configuración!$B$2,"Por caducar","Vigente"))))</f>
        <v/>
      </c>
      <c r="H112" s="12"/>
    </row>
    <row r="113" spans="1:8" x14ac:dyDescent="0.3">
      <c r="A113" s="4"/>
      <c r="B113" s="4"/>
      <c r="C113" s="5"/>
      <c r="D113" s="12"/>
      <c r="E113" s="7" t="str">
        <f t="shared" si="2"/>
        <v/>
      </c>
      <c r="F113" s="8" t="str">
        <f t="shared" ca="1" si="3"/>
        <v/>
      </c>
      <c r="G113" s="6" t="str">
        <f>IF(A113="","",IF(E113="","Sin caducidad",IF(F113&lt;0,"Caducado",IF(F113&lt;=Configuración!$B$2,"Por caducar","Vigente"))))</f>
        <v/>
      </c>
      <c r="H113" s="12"/>
    </row>
    <row r="114" spans="1:8" x14ac:dyDescent="0.3">
      <c r="A114" s="4"/>
      <c r="B114" s="4"/>
      <c r="C114" s="5"/>
      <c r="D114" s="12"/>
      <c r="E114" s="7" t="str">
        <f t="shared" si="2"/>
        <v/>
      </c>
      <c r="F114" s="8" t="str">
        <f t="shared" ca="1" si="3"/>
        <v/>
      </c>
      <c r="G114" s="6" t="str">
        <f>IF(A114="","",IF(E114="","Sin caducidad",IF(F114&lt;0,"Caducado",IF(F114&lt;=Configuración!$B$2,"Por caducar","Vigente"))))</f>
        <v/>
      </c>
      <c r="H114" s="12"/>
    </row>
    <row r="115" spans="1:8" x14ac:dyDescent="0.3">
      <c r="A115" s="4"/>
      <c r="B115" s="4"/>
      <c r="C115" s="5"/>
      <c r="D115" s="12"/>
      <c r="E115" s="7" t="str">
        <f t="shared" si="2"/>
        <v/>
      </c>
      <c r="F115" s="8" t="str">
        <f t="shared" ca="1" si="3"/>
        <v/>
      </c>
      <c r="G115" s="6" t="str">
        <f>IF(A115="","",IF(E115="","Sin caducidad",IF(F115&lt;0,"Caducado",IF(F115&lt;=Configuración!$B$2,"Por caducar","Vigente"))))</f>
        <v/>
      </c>
      <c r="H115" s="12"/>
    </row>
    <row r="116" spans="1:8" x14ac:dyDescent="0.3">
      <c r="A116" s="4"/>
      <c r="B116" s="4"/>
      <c r="C116" s="5"/>
      <c r="D116" s="12"/>
      <c r="E116" s="7" t="str">
        <f t="shared" si="2"/>
        <v/>
      </c>
      <c r="F116" s="8" t="str">
        <f t="shared" ca="1" si="3"/>
        <v/>
      </c>
      <c r="G116" s="6" t="str">
        <f>IF(A116="","",IF(E116="","Sin caducidad",IF(F116&lt;0,"Caducado",IF(F116&lt;=Configuración!$B$2,"Por caducar","Vigente"))))</f>
        <v/>
      </c>
      <c r="H116" s="12"/>
    </row>
    <row r="117" spans="1:8" x14ac:dyDescent="0.3">
      <c r="A117" s="4"/>
      <c r="B117" s="4"/>
      <c r="C117" s="5"/>
      <c r="D117" s="12"/>
      <c r="E117" s="7" t="str">
        <f t="shared" si="2"/>
        <v/>
      </c>
      <c r="F117" s="8" t="str">
        <f t="shared" ca="1" si="3"/>
        <v/>
      </c>
      <c r="G117" s="6" t="str">
        <f>IF(A117="","",IF(E117="","Sin caducidad",IF(F117&lt;0,"Caducado",IF(F117&lt;=Configuración!$B$2,"Por caducar","Vigente"))))</f>
        <v/>
      </c>
      <c r="H117" s="12"/>
    </row>
    <row r="118" spans="1:8" x14ac:dyDescent="0.3">
      <c r="A118" s="4"/>
      <c r="B118" s="4"/>
      <c r="C118" s="5"/>
      <c r="D118" s="12"/>
      <c r="E118" s="7" t="str">
        <f t="shared" si="2"/>
        <v/>
      </c>
      <c r="F118" s="8" t="str">
        <f t="shared" ca="1" si="3"/>
        <v/>
      </c>
      <c r="G118" s="6" t="str">
        <f>IF(A118="","",IF(E118="","Sin caducidad",IF(F118&lt;0,"Caducado",IF(F118&lt;=Configuración!$B$2,"Por caducar","Vigente"))))</f>
        <v/>
      </c>
      <c r="H118" s="12"/>
    </row>
    <row r="119" spans="1:8" x14ac:dyDescent="0.3">
      <c r="A119" s="4"/>
      <c r="B119" s="4"/>
      <c r="C119" s="5"/>
      <c r="D119" s="12"/>
      <c r="E119" s="7" t="str">
        <f t="shared" si="2"/>
        <v/>
      </c>
      <c r="F119" s="8" t="str">
        <f t="shared" ca="1" si="3"/>
        <v/>
      </c>
      <c r="G119" s="6" t="str">
        <f>IF(A119="","",IF(E119="","Sin caducidad",IF(F119&lt;0,"Caducado",IF(F119&lt;=Configuración!$B$2,"Por caducar","Vigente"))))</f>
        <v/>
      </c>
      <c r="H119" s="12"/>
    </row>
    <row r="120" spans="1:8" x14ac:dyDescent="0.3">
      <c r="A120" s="4"/>
      <c r="B120" s="4"/>
      <c r="C120" s="5"/>
      <c r="D120" s="12"/>
      <c r="E120" s="7" t="str">
        <f t="shared" si="2"/>
        <v/>
      </c>
      <c r="F120" s="8" t="str">
        <f t="shared" ca="1" si="3"/>
        <v/>
      </c>
      <c r="G120" s="6" t="str">
        <f>IF(A120="","",IF(E120="","Sin caducidad",IF(F120&lt;0,"Caducado",IF(F120&lt;=Configuración!$B$2,"Por caducar","Vigente"))))</f>
        <v/>
      </c>
      <c r="H120" s="12"/>
    </row>
    <row r="121" spans="1:8" x14ac:dyDescent="0.3">
      <c r="A121" s="4"/>
      <c r="B121" s="4"/>
      <c r="C121" s="5"/>
      <c r="D121" s="12"/>
      <c r="E121" s="7" t="str">
        <f t="shared" si="2"/>
        <v/>
      </c>
      <c r="F121" s="8" t="str">
        <f t="shared" ca="1" si="3"/>
        <v/>
      </c>
      <c r="G121" s="6" t="str">
        <f>IF(A121="","",IF(E121="","Sin caducidad",IF(F121&lt;0,"Caducado",IF(F121&lt;=Configuración!$B$2,"Por caducar","Vigente"))))</f>
        <v/>
      </c>
      <c r="H121" s="12"/>
    </row>
    <row r="122" spans="1:8" x14ac:dyDescent="0.3">
      <c r="A122" s="4"/>
      <c r="B122" s="4"/>
      <c r="C122" s="5"/>
      <c r="D122" s="12"/>
      <c r="E122" s="7" t="str">
        <f t="shared" si="2"/>
        <v/>
      </c>
      <c r="F122" s="8" t="str">
        <f t="shared" ca="1" si="3"/>
        <v/>
      </c>
      <c r="G122" s="6" t="str">
        <f>IF(A122="","",IF(E122="","Sin caducidad",IF(F122&lt;0,"Caducado",IF(F122&lt;=Configuración!$B$2,"Por caducar","Vigente"))))</f>
        <v/>
      </c>
      <c r="H122" s="12"/>
    </row>
    <row r="123" spans="1:8" x14ac:dyDescent="0.3">
      <c r="A123" s="4"/>
      <c r="B123" s="4"/>
      <c r="C123" s="5"/>
      <c r="D123" s="12"/>
      <c r="E123" s="7" t="str">
        <f t="shared" si="2"/>
        <v/>
      </c>
      <c r="F123" s="8" t="str">
        <f t="shared" ca="1" si="3"/>
        <v/>
      </c>
      <c r="G123" s="6" t="str">
        <f>IF(A123="","",IF(E123="","Sin caducidad",IF(F123&lt;0,"Caducado",IF(F123&lt;=Configuración!$B$2,"Por caducar","Vigente"))))</f>
        <v/>
      </c>
      <c r="H123" s="12"/>
    </row>
    <row r="124" spans="1:8" x14ac:dyDescent="0.3">
      <c r="A124" s="4"/>
      <c r="B124" s="4"/>
      <c r="C124" s="5"/>
      <c r="D124" s="12"/>
      <c r="E124" s="7" t="str">
        <f t="shared" si="2"/>
        <v/>
      </c>
      <c r="F124" s="8" t="str">
        <f t="shared" ca="1" si="3"/>
        <v/>
      </c>
      <c r="G124" s="6" t="str">
        <f>IF(A124="","",IF(E124="","Sin caducidad",IF(F124&lt;0,"Caducado",IF(F124&lt;=Configuración!$B$2,"Por caducar","Vigente"))))</f>
        <v/>
      </c>
      <c r="H124" s="12"/>
    </row>
    <row r="125" spans="1:8" x14ac:dyDescent="0.3">
      <c r="A125" s="4"/>
      <c r="B125" s="4"/>
      <c r="C125" s="5"/>
      <c r="D125" s="12"/>
      <c r="E125" s="7" t="str">
        <f t="shared" si="2"/>
        <v/>
      </c>
      <c r="F125" s="8" t="str">
        <f t="shared" ca="1" si="3"/>
        <v/>
      </c>
      <c r="G125" s="6" t="str">
        <f>IF(A125="","",IF(E125="","Sin caducidad",IF(F125&lt;0,"Caducado",IF(F125&lt;=Configuración!$B$2,"Por caducar","Vigente"))))</f>
        <v/>
      </c>
      <c r="H125" s="12"/>
    </row>
    <row r="126" spans="1:8" x14ac:dyDescent="0.3">
      <c r="A126" s="4"/>
      <c r="B126" s="4"/>
      <c r="C126" s="5"/>
      <c r="D126" s="12"/>
      <c r="E126" s="7" t="str">
        <f t="shared" si="2"/>
        <v/>
      </c>
      <c r="F126" s="8" t="str">
        <f t="shared" ca="1" si="3"/>
        <v/>
      </c>
      <c r="G126" s="6" t="str">
        <f>IF(A126="","",IF(E126="","Sin caducidad",IF(F126&lt;0,"Caducado",IF(F126&lt;=Configuración!$B$2,"Por caducar","Vigente"))))</f>
        <v/>
      </c>
      <c r="H126" s="12"/>
    </row>
    <row r="127" spans="1:8" x14ac:dyDescent="0.3">
      <c r="A127" s="4"/>
      <c r="B127" s="4"/>
      <c r="C127" s="5"/>
      <c r="D127" s="12"/>
      <c r="E127" s="7" t="str">
        <f t="shared" si="2"/>
        <v/>
      </c>
      <c r="F127" s="8" t="str">
        <f t="shared" ca="1" si="3"/>
        <v/>
      </c>
      <c r="G127" s="6" t="str">
        <f>IF(A127="","",IF(E127="","Sin caducidad",IF(F127&lt;0,"Caducado",IF(F127&lt;=Configuración!$B$2,"Por caducar","Vigente"))))</f>
        <v/>
      </c>
      <c r="H127" s="12"/>
    </row>
    <row r="128" spans="1:8" x14ac:dyDescent="0.3">
      <c r="A128" s="4"/>
      <c r="B128" s="4"/>
      <c r="C128" s="5"/>
      <c r="D128" s="12"/>
      <c r="E128" s="7" t="str">
        <f t="shared" si="2"/>
        <v/>
      </c>
      <c r="F128" s="8" t="str">
        <f t="shared" ca="1" si="3"/>
        <v/>
      </c>
      <c r="G128" s="6" t="str">
        <f>IF(A128="","",IF(E128="","Sin caducidad",IF(F128&lt;0,"Caducado",IF(F128&lt;=Configuración!$B$2,"Por caducar","Vigente"))))</f>
        <v/>
      </c>
      <c r="H128" s="12"/>
    </row>
    <row r="129" spans="1:8" x14ac:dyDescent="0.3">
      <c r="A129" s="4"/>
      <c r="B129" s="4"/>
      <c r="C129" s="5"/>
      <c r="D129" s="12"/>
      <c r="E129" s="7" t="str">
        <f t="shared" si="2"/>
        <v/>
      </c>
      <c r="F129" s="8" t="str">
        <f t="shared" ca="1" si="3"/>
        <v/>
      </c>
      <c r="G129" s="6" t="str">
        <f>IF(A129="","",IF(E129="","Sin caducidad",IF(F129&lt;0,"Caducado",IF(F129&lt;=Configuración!$B$2,"Por caducar","Vigente"))))</f>
        <v/>
      </c>
      <c r="H129" s="12"/>
    </row>
    <row r="130" spans="1:8" x14ac:dyDescent="0.3">
      <c r="A130" s="4"/>
      <c r="B130" s="4"/>
      <c r="C130" s="5"/>
      <c r="D130" s="12"/>
      <c r="E130" s="7" t="str">
        <f t="shared" ref="E130:E193" si="4">IF(OR(C130="",D130=""),"",EDATE(C130,D130))</f>
        <v/>
      </c>
      <c r="F130" s="8" t="str">
        <f t="shared" ref="F130:F193" ca="1" si="5">IF(E130="","",E130-TODAY())</f>
        <v/>
      </c>
      <c r="G130" s="6" t="str">
        <f>IF(A130="","",IF(E130="","Sin caducidad",IF(F130&lt;0,"Caducado",IF(F130&lt;=Configuración!$B$2,"Por caducar","Vigente"))))</f>
        <v/>
      </c>
      <c r="H130" s="12"/>
    </row>
    <row r="131" spans="1:8" x14ac:dyDescent="0.3">
      <c r="A131" s="4"/>
      <c r="B131" s="4"/>
      <c r="C131" s="5"/>
      <c r="D131" s="12"/>
      <c r="E131" s="7" t="str">
        <f t="shared" si="4"/>
        <v/>
      </c>
      <c r="F131" s="8" t="str">
        <f t="shared" ca="1" si="5"/>
        <v/>
      </c>
      <c r="G131" s="6" t="str">
        <f>IF(A131="","",IF(E131="","Sin caducidad",IF(F131&lt;0,"Caducado",IF(F131&lt;=Configuración!$B$2,"Por caducar","Vigente"))))</f>
        <v/>
      </c>
      <c r="H131" s="12"/>
    </row>
    <row r="132" spans="1:8" x14ac:dyDescent="0.3">
      <c r="A132" s="4"/>
      <c r="B132" s="4"/>
      <c r="C132" s="5"/>
      <c r="D132" s="12"/>
      <c r="E132" s="7" t="str">
        <f t="shared" si="4"/>
        <v/>
      </c>
      <c r="F132" s="8" t="str">
        <f t="shared" ca="1" si="5"/>
        <v/>
      </c>
      <c r="G132" s="6" t="str">
        <f>IF(A132="","",IF(E132="","Sin caducidad",IF(F132&lt;0,"Caducado",IF(F132&lt;=Configuración!$B$2,"Por caducar","Vigente"))))</f>
        <v/>
      </c>
      <c r="H132" s="12"/>
    </row>
    <row r="133" spans="1:8" x14ac:dyDescent="0.3">
      <c r="A133" s="4"/>
      <c r="B133" s="4"/>
      <c r="C133" s="5"/>
      <c r="D133" s="12"/>
      <c r="E133" s="7" t="str">
        <f t="shared" si="4"/>
        <v/>
      </c>
      <c r="F133" s="8" t="str">
        <f t="shared" ca="1" si="5"/>
        <v/>
      </c>
      <c r="G133" s="6" t="str">
        <f>IF(A133="","",IF(E133="","Sin caducidad",IF(F133&lt;0,"Caducado",IF(F133&lt;=Configuración!$B$2,"Por caducar","Vigente"))))</f>
        <v/>
      </c>
      <c r="H133" s="12"/>
    </row>
    <row r="134" spans="1:8" x14ac:dyDescent="0.3">
      <c r="A134" s="4"/>
      <c r="B134" s="4"/>
      <c r="C134" s="5"/>
      <c r="D134" s="12"/>
      <c r="E134" s="7" t="str">
        <f t="shared" si="4"/>
        <v/>
      </c>
      <c r="F134" s="8" t="str">
        <f t="shared" ca="1" si="5"/>
        <v/>
      </c>
      <c r="G134" s="6" t="str">
        <f>IF(A134="","",IF(E134="","Sin caducidad",IF(F134&lt;0,"Caducado",IF(F134&lt;=Configuración!$B$2,"Por caducar","Vigente"))))</f>
        <v/>
      </c>
      <c r="H134" s="12"/>
    </row>
    <row r="135" spans="1:8" x14ac:dyDescent="0.3">
      <c r="A135" s="4"/>
      <c r="B135" s="4"/>
      <c r="C135" s="5"/>
      <c r="D135" s="12"/>
      <c r="E135" s="7" t="str">
        <f t="shared" si="4"/>
        <v/>
      </c>
      <c r="F135" s="8" t="str">
        <f t="shared" ca="1" si="5"/>
        <v/>
      </c>
      <c r="G135" s="6" t="str">
        <f>IF(A135="","",IF(E135="","Sin caducidad",IF(F135&lt;0,"Caducado",IF(F135&lt;=Configuración!$B$2,"Por caducar","Vigente"))))</f>
        <v/>
      </c>
      <c r="H135" s="12"/>
    </row>
    <row r="136" spans="1:8" x14ac:dyDescent="0.3">
      <c r="A136" s="4"/>
      <c r="B136" s="4"/>
      <c r="C136" s="5"/>
      <c r="D136" s="12"/>
      <c r="E136" s="7" t="str">
        <f t="shared" si="4"/>
        <v/>
      </c>
      <c r="F136" s="8" t="str">
        <f t="shared" ca="1" si="5"/>
        <v/>
      </c>
      <c r="G136" s="6" t="str">
        <f>IF(A136="","",IF(E136="","Sin caducidad",IF(F136&lt;0,"Caducado",IF(F136&lt;=Configuración!$B$2,"Por caducar","Vigente"))))</f>
        <v/>
      </c>
      <c r="H136" s="12"/>
    </row>
    <row r="137" spans="1:8" x14ac:dyDescent="0.3">
      <c r="A137" s="4"/>
      <c r="B137" s="4"/>
      <c r="C137" s="5"/>
      <c r="D137" s="12"/>
      <c r="E137" s="7" t="str">
        <f t="shared" si="4"/>
        <v/>
      </c>
      <c r="F137" s="8" t="str">
        <f t="shared" ca="1" si="5"/>
        <v/>
      </c>
      <c r="G137" s="6" t="str">
        <f>IF(A137="","",IF(E137="","Sin caducidad",IF(F137&lt;0,"Caducado",IF(F137&lt;=Configuración!$B$2,"Por caducar","Vigente"))))</f>
        <v/>
      </c>
      <c r="H137" s="12"/>
    </row>
    <row r="138" spans="1:8" x14ac:dyDescent="0.3">
      <c r="A138" s="4"/>
      <c r="B138" s="4"/>
      <c r="C138" s="5"/>
      <c r="D138" s="12"/>
      <c r="E138" s="7" t="str">
        <f t="shared" si="4"/>
        <v/>
      </c>
      <c r="F138" s="8" t="str">
        <f t="shared" ca="1" si="5"/>
        <v/>
      </c>
      <c r="G138" s="6" t="str">
        <f>IF(A138="","",IF(E138="","Sin caducidad",IF(F138&lt;0,"Caducado",IF(F138&lt;=Configuración!$B$2,"Por caducar","Vigente"))))</f>
        <v/>
      </c>
      <c r="H138" s="12"/>
    </row>
    <row r="139" spans="1:8" x14ac:dyDescent="0.3">
      <c r="A139" s="4"/>
      <c r="B139" s="4"/>
      <c r="C139" s="5"/>
      <c r="D139" s="12"/>
      <c r="E139" s="7" t="str">
        <f t="shared" si="4"/>
        <v/>
      </c>
      <c r="F139" s="8" t="str">
        <f t="shared" ca="1" si="5"/>
        <v/>
      </c>
      <c r="G139" s="6" t="str">
        <f>IF(A139="","",IF(E139="","Sin caducidad",IF(F139&lt;0,"Caducado",IF(F139&lt;=Configuración!$B$2,"Por caducar","Vigente"))))</f>
        <v/>
      </c>
      <c r="H139" s="12"/>
    </row>
    <row r="140" spans="1:8" x14ac:dyDescent="0.3">
      <c r="A140" s="4"/>
      <c r="B140" s="4"/>
      <c r="C140" s="5"/>
      <c r="D140" s="12"/>
      <c r="E140" s="7" t="str">
        <f t="shared" si="4"/>
        <v/>
      </c>
      <c r="F140" s="8" t="str">
        <f t="shared" ca="1" si="5"/>
        <v/>
      </c>
      <c r="G140" s="6" t="str">
        <f>IF(A140="","",IF(E140="","Sin caducidad",IF(F140&lt;0,"Caducado",IF(F140&lt;=Configuración!$B$2,"Por caducar","Vigente"))))</f>
        <v/>
      </c>
      <c r="H140" s="12"/>
    </row>
    <row r="141" spans="1:8" x14ac:dyDescent="0.3">
      <c r="A141" s="4"/>
      <c r="B141" s="4"/>
      <c r="C141" s="5"/>
      <c r="D141" s="12"/>
      <c r="E141" s="7" t="str">
        <f t="shared" si="4"/>
        <v/>
      </c>
      <c r="F141" s="8" t="str">
        <f t="shared" ca="1" si="5"/>
        <v/>
      </c>
      <c r="G141" s="6" t="str">
        <f>IF(A141="","",IF(E141="","Sin caducidad",IF(F141&lt;0,"Caducado",IF(F141&lt;=Configuración!$B$2,"Por caducar","Vigente"))))</f>
        <v/>
      </c>
      <c r="H141" s="12"/>
    </row>
    <row r="142" spans="1:8" x14ac:dyDescent="0.3">
      <c r="A142" s="4"/>
      <c r="B142" s="4"/>
      <c r="C142" s="5"/>
      <c r="D142" s="12"/>
      <c r="E142" s="7" t="str">
        <f t="shared" si="4"/>
        <v/>
      </c>
      <c r="F142" s="8" t="str">
        <f t="shared" ca="1" si="5"/>
        <v/>
      </c>
      <c r="G142" s="6" t="str">
        <f>IF(A142="","",IF(E142="","Sin caducidad",IF(F142&lt;0,"Caducado",IF(F142&lt;=Configuración!$B$2,"Por caducar","Vigente"))))</f>
        <v/>
      </c>
      <c r="H142" s="12"/>
    </row>
    <row r="143" spans="1:8" x14ac:dyDescent="0.3">
      <c r="A143" s="4"/>
      <c r="B143" s="4"/>
      <c r="C143" s="5"/>
      <c r="D143" s="12"/>
      <c r="E143" s="7" t="str">
        <f t="shared" si="4"/>
        <v/>
      </c>
      <c r="F143" s="8" t="str">
        <f t="shared" ca="1" si="5"/>
        <v/>
      </c>
      <c r="G143" s="6" t="str">
        <f>IF(A143="","",IF(E143="","Sin caducidad",IF(F143&lt;0,"Caducado",IF(F143&lt;=Configuración!$B$2,"Por caducar","Vigente"))))</f>
        <v/>
      </c>
      <c r="H143" s="12"/>
    </row>
    <row r="144" spans="1:8" x14ac:dyDescent="0.3">
      <c r="A144" s="4"/>
      <c r="B144" s="4"/>
      <c r="C144" s="5"/>
      <c r="D144" s="12"/>
      <c r="E144" s="7" t="str">
        <f t="shared" si="4"/>
        <v/>
      </c>
      <c r="F144" s="8" t="str">
        <f t="shared" ca="1" si="5"/>
        <v/>
      </c>
      <c r="G144" s="6" t="str">
        <f>IF(A144="","",IF(E144="","Sin caducidad",IF(F144&lt;0,"Caducado",IF(F144&lt;=Configuración!$B$2,"Por caducar","Vigente"))))</f>
        <v/>
      </c>
      <c r="H144" s="12"/>
    </row>
    <row r="145" spans="1:8" x14ac:dyDescent="0.3">
      <c r="A145" s="4"/>
      <c r="B145" s="4"/>
      <c r="C145" s="5"/>
      <c r="D145" s="12"/>
      <c r="E145" s="7" t="str">
        <f t="shared" si="4"/>
        <v/>
      </c>
      <c r="F145" s="8" t="str">
        <f t="shared" ca="1" si="5"/>
        <v/>
      </c>
      <c r="G145" s="6" t="str">
        <f>IF(A145="","",IF(E145="","Sin caducidad",IF(F145&lt;0,"Caducado",IF(F145&lt;=Configuración!$B$2,"Por caducar","Vigente"))))</f>
        <v/>
      </c>
      <c r="H145" s="12"/>
    </row>
    <row r="146" spans="1:8" x14ac:dyDescent="0.3">
      <c r="A146" s="4"/>
      <c r="B146" s="4"/>
      <c r="C146" s="5"/>
      <c r="D146" s="12"/>
      <c r="E146" s="7" t="str">
        <f t="shared" si="4"/>
        <v/>
      </c>
      <c r="F146" s="8" t="str">
        <f t="shared" ca="1" si="5"/>
        <v/>
      </c>
      <c r="G146" s="6" t="str">
        <f>IF(A146="","",IF(E146="","Sin caducidad",IF(F146&lt;0,"Caducado",IF(F146&lt;=Configuración!$B$2,"Por caducar","Vigente"))))</f>
        <v/>
      </c>
      <c r="H146" s="12"/>
    </row>
    <row r="147" spans="1:8" x14ac:dyDescent="0.3">
      <c r="A147" s="4"/>
      <c r="B147" s="4"/>
      <c r="C147" s="5"/>
      <c r="D147" s="12"/>
      <c r="E147" s="7" t="str">
        <f t="shared" si="4"/>
        <v/>
      </c>
      <c r="F147" s="8" t="str">
        <f t="shared" ca="1" si="5"/>
        <v/>
      </c>
      <c r="G147" s="6" t="str">
        <f>IF(A147="","",IF(E147="","Sin caducidad",IF(F147&lt;0,"Caducado",IF(F147&lt;=Configuración!$B$2,"Por caducar","Vigente"))))</f>
        <v/>
      </c>
      <c r="H147" s="12"/>
    </row>
    <row r="148" spans="1:8" x14ac:dyDescent="0.3">
      <c r="A148" s="4"/>
      <c r="B148" s="4"/>
      <c r="C148" s="5"/>
      <c r="D148" s="12"/>
      <c r="E148" s="7" t="str">
        <f t="shared" si="4"/>
        <v/>
      </c>
      <c r="F148" s="8" t="str">
        <f t="shared" ca="1" si="5"/>
        <v/>
      </c>
      <c r="G148" s="6" t="str">
        <f>IF(A148="","",IF(E148="","Sin caducidad",IF(F148&lt;0,"Caducado",IF(F148&lt;=Configuración!$B$2,"Por caducar","Vigente"))))</f>
        <v/>
      </c>
      <c r="H148" s="12"/>
    </row>
    <row r="149" spans="1:8" x14ac:dyDescent="0.3">
      <c r="A149" s="4"/>
      <c r="B149" s="4"/>
      <c r="C149" s="5"/>
      <c r="D149" s="12"/>
      <c r="E149" s="7" t="str">
        <f t="shared" si="4"/>
        <v/>
      </c>
      <c r="F149" s="8" t="str">
        <f t="shared" ca="1" si="5"/>
        <v/>
      </c>
      <c r="G149" s="6" t="str">
        <f>IF(A149="","",IF(E149="","Sin caducidad",IF(F149&lt;0,"Caducado",IF(F149&lt;=Configuración!$B$2,"Por caducar","Vigente"))))</f>
        <v/>
      </c>
      <c r="H149" s="12"/>
    </row>
    <row r="150" spans="1:8" x14ac:dyDescent="0.3">
      <c r="A150" s="4"/>
      <c r="B150" s="4"/>
      <c r="C150" s="5"/>
      <c r="D150" s="12"/>
      <c r="E150" s="7" t="str">
        <f t="shared" si="4"/>
        <v/>
      </c>
      <c r="F150" s="8" t="str">
        <f t="shared" ca="1" si="5"/>
        <v/>
      </c>
      <c r="G150" s="6" t="str">
        <f>IF(A150="","",IF(E150="","Sin caducidad",IF(F150&lt;0,"Caducado",IF(F150&lt;=Configuración!$B$2,"Por caducar","Vigente"))))</f>
        <v/>
      </c>
      <c r="H150" s="12"/>
    </row>
    <row r="151" spans="1:8" x14ac:dyDescent="0.3">
      <c r="A151" s="4"/>
      <c r="B151" s="4"/>
      <c r="C151" s="5"/>
      <c r="D151" s="12"/>
      <c r="E151" s="7" t="str">
        <f t="shared" si="4"/>
        <v/>
      </c>
      <c r="F151" s="8" t="str">
        <f t="shared" ca="1" si="5"/>
        <v/>
      </c>
      <c r="G151" s="6" t="str">
        <f>IF(A151="","",IF(E151="","Sin caducidad",IF(F151&lt;0,"Caducado",IF(F151&lt;=Configuración!$B$2,"Por caducar","Vigente"))))</f>
        <v/>
      </c>
      <c r="H151" s="12"/>
    </row>
    <row r="152" spans="1:8" x14ac:dyDescent="0.3">
      <c r="A152" s="4"/>
      <c r="B152" s="4"/>
      <c r="C152" s="5"/>
      <c r="D152" s="12"/>
      <c r="E152" s="7" t="str">
        <f t="shared" si="4"/>
        <v/>
      </c>
      <c r="F152" s="8" t="str">
        <f t="shared" ca="1" si="5"/>
        <v/>
      </c>
      <c r="G152" s="6" t="str">
        <f>IF(A152="","",IF(E152="","Sin caducidad",IF(F152&lt;0,"Caducado",IF(F152&lt;=Configuración!$B$2,"Por caducar","Vigente"))))</f>
        <v/>
      </c>
      <c r="H152" s="12"/>
    </row>
    <row r="153" spans="1:8" x14ac:dyDescent="0.3">
      <c r="A153" s="4"/>
      <c r="B153" s="4"/>
      <c r="C153" s="5"/>
      <c r="D153" s="12"/>
      <c r="E153" s="7" t="str">
        <f t="shared" si="4"/>
        <v/>
      </c>
      <c r="F153" s="8" t="str">
        <f t="shared" ca="1" si="5"/>
        <v/>
      </c>
      <c r="G153" s="6" t="str">
        <f>IF(A153="","",IF(E153="","Sin caducidad",IF(F153&lt;0,"Caducado",IF(F153&lt;=Configuración!$B$2,"Por caducar","Vigente"))))</f>
        <v/>
      </c>
      <c r="H153" s="12"/>
    </row>
    <row r="154" spans="1:8" x14ac:dyDescent="0.3">
      <c r="A154" s="4"/>
      <c r="B154" s="4"/>
      <c r="C154" s="5"/>
      <c r="D154" s="12"/>
      <c r="E154" s="7" t="str">
        <f t="shared" si="4"/>
        <v/>
      </c>
      <c r="F154" s="8" t="str">
        <f t="shared" ca="1" si="5"/>
        <v/>
      </c>
      <c r="G154" s="6" t="str">
        <f>IF(A154="","",IF(E154="","Sin caducidad",IF(F154&lt;0,"Caducado",IF(F154&lt;=Configuración!$B$2,"Por caducar","Vigente"))))</f>
        <v/>
      </c>
      <c r="H154" s="12"/>
    </row>
    <row r="155" spans="1:8" x14ac:dyDescent="0.3">
      <c r="A155" s="4"/>
      <c r="B155" s="4"/>
      <c r="C155" s="5"/>
      <c r="D155" s="12"/>
      <c r="E155" s="7" t="str">
        <f t="shared" si="4"/>
        <v/>
      </c>
      <c r="F155" s="8" t="str">
        <f t="shared" ca="1" si="5"/>
        <v/>
      </c>
      <c r="G155" s="6" t="str">
        <f>IF(A155="","",IF(E155="","Sin caducidad",IF(F155&lt;0,"Caducado",IF(F155&lt;=Configuración!$B$2,"Por caducar","Vigente"))))</f>
        <v/>
      </c>
      <c r="H155" s="12"/>
    </row>
    <row r="156" spans="1:8" x14ac:dyDescent="0.3">
      <c r="A156" s="4"/>
      <c r="B156" s="4"/>
      <c r="C156" s="5"/>
      <c r="D156" s="12"/>
      <c r="E156" s="7" t="str">
        <f t="shared" si="4"/>
        <v/>
      </c>
      <c r="F156" s="8" t="str">
        <f t="shared" ca="1" si="5"/>
        <v/>
      </c>
      <c r="G156" s="6" t="str">
        <f>IF(A156="","",IF(E156="","Sin caducidad",IF(F156&lt;0,"Caducado",IF(F156&lt;=Configuración!$B$2,"Por caducar","Vigente"))))</f>
        <v/>
      </c>
      <c r="H156" s="12"/>
    </row>
    <row r="157" spans="1:8" x14ac:dyDescent="0.3">
      <c r="A157" s="4"/>
      <c r="B157" s="4"/>
      <c r="C157" s="5"/>
      <c r="D157" s="12"/>
      <c r="E157" s="7" t="str">
        <f t="shared" si="4"/>
        <v/>
      </c>
      <c r="F157" s="8" t="str">
        <f t="shared" ca="1" si="5"/>
        <v/>
      </c>
      <c r="G157" s="6" t="str">
        <f>IF(A157="","",IF(E157="","Sin caducidad",IF(F157&lt;0,"Caducado",IF(F157&lt;=Configuración!$B$2,"Por caducar","Vigente"))))</f>
        <v/>
      </c>
      <c r="H157" s="12"/>
    </row>
    <row r="158" spans="1:8" x14ac:dyDescent="0.3">
      <c r="A158" s="4"/>
      <c r="B158" s="4"/>
      <c r="C158" s="5"/>
      <c r="D158" s="12"/>
      <c r="E158" s="7" t="str">
        <f t="shared" si="4"/>
        <v/>
      </c>
      <c r="F158" s="8" t="str">
        <f t="shared" ca="1" si="5"/>
        <v/>
      </c>
      <c r="G158" s="6" t="str">
        <f>IF(A158="","",IF(E158="","Sin caducidad",IF(F158&lt;0,"Caducado",IF(F158&lt;=Configuración!$B$2,"Por caducar","Vigente"))))</f>
        <v/>
      </c>
      <c r="H158" s="12"/>
    </row>
    <row r="159" spans="1:8" x14ac:dyDescent="0.3">
      <c r="A159" s="4"/>
      <c r="B159" s="4"/>
      <c r="C159" s="5"/>
      <c r="D159" s="12"/>
      <c r="E159" s="7" t="str">
        <f t="shared" si="4"/>
        <v/>
      </c>
      <c r="F159" s="8" t="str">
        <f t="shared" ca="1" si="5"/>
        <v/>
      </c>
      <c r="G159" s="6" t="str">
        <f>IF(A159="","",IF(E159="","Sin caducidad",IF(F159&lt;0,"Caducado",IF(F159&lt;=Configuración!$B$2,"Por caducar","Vigente"))))</f>
        <v/>
      </c>
      <c r="H159" s="12"/>
    </row>
    <row r="160" spans="1:8" x14ac:dyDescent="0.3">
      <c r="A160" s="4"/>
      <c r="B160" s="4"/>
      <c r="C160" s="5"/>
      <c r="D160" s="12"/>
      <c r="E160" s="7" t="str">
        <f t="shared" si="4"/>
        <v/>
      </c>
      <c r="F160" s="8" t="str">
        <f t="shared" ca="1" si="5"/>
        <v/>
      </c>
      <c r="G160" s="6" t="str">
        <f>IF(A160="","",IF(E160="","Sin caducidad",IF(F160&lt;0,"Caducado",IF(F160&lt;=Configuración!$B$2,"Por caducar","Vigente"))))</f>
        <v/>
      </c>
      <c r="H160" s="12"/>
    </row>
    <row r="161" spans="1:8" x14ac:dyDescent="0.3">
      <c r="A161" s="4"/>
      <c r="B161" s="4"/>
      <c r="C161" s="5"/>
      <c r="D161" s="12"/>
      <c r="E161" s="7" t="str">
        <f t="shared" si="4"/>
        <v/>
      </c>
      <c r="F161" s="8" t="str">
        <f t="shared" ca="1" si="5"/>
        <v/>
      </c>
      <c r="G161" s="6" t="str">
        <f>IF(A161="","",IF(E161="","Sin caducidad",IF(F161&lt;0,"Caducado",IF(F161&lt;=Configuración!$B$2,"Por caducar","Vigente"))))</f>
        <v/>
      </c>
      <c r="H161" s="12"/>
    </row>
    <row r="162" spans="1:8" x14ac:dyDescent="0.3">
      <c r="A162" s="4"/>
      <c r="B162" s="4"/>
      <c r="C162" s="5"/>
      <c r="D162" s="12"/>
      <c r="E162" s="7" t="str">
        <f t="shared" si="4"/>
        <v/>
      </c>
      <c r="F162" s="8" t="str">
        <f t="shared" ca="1" si="5"/>
        <v/>
      </c>
      <c r="G162" s="6" t="str">
        <f>IF(A162="","",IF(E162="","Sin caducidad",IF(F162&lt;0,"Caducado",IF(F162&lt;=Configuración!$B$2,"Por caducar","Vigente"))))</f>
        <v/>
      </c>
      <c r="H162" s="12"/>
    </row>
    <row r="163" spans="1:8" x14ac:dyDescent="0.3">
      <c r="A163" s="4"/>
      <c r="B163" s="4"/>
      <c r="C163" s="5"/>
      <c r="D163" s="12"/>
      <c r="E163" s="7" t="str">
        <f t="shared" si="4"/>
        <v/>
      </c>
      <c r="F163" s="8" t="str">
        <f t="shared" ca="1" si="5"/>
        <v/>
      </c>
      <c r="G163" s="6" t="str">
        <f>IF(A163="","",IF(E163="","Sin caducidad",IF(F163&lt;0,"Caducado",IF(F163&lt;=Configuración!$B$2,"Por caducar","Vigente"))))</f>
        <v/>
      </c>
      <c r="H163" s="12"/>
    </row>
    <row r="164" spans="1:8" x14ac:dyDescent="0.3">
      <c r="A164" s="4"/>
      <c r="B164" s="4"/>
      <c r="C164" s="5"/>
      <c r="D164" s="12"/>
      <c r="E164" s="7" t="str">
        <f t="shared" si="4"/>
        <v/>
      </c>
      <c r="F164" s="8" t="str">
        <f t="shared" ca="1" si="5"/>
        <v/>
      </c>
      <c r="G164" s="6" t="str">
        <f>IF(A164="","",IF(E164="","Sin caducidad",IF(F164&lt;0,"Caducado",IF(F164&lt;=Configuración!$B$2,"Por caducar","Vigente"))))</f>
        <v/>
      </c>
      <c r="H164" s="12"/>
    </row>
    <row r="165" spans="1:8" x14ac:dyDescent="0.3">
      <c r="A165" s="4"/>
      <c r="B165" s="4"/>
      <c r="C165" s="5"/>
      <c r="D165" s="12"/>
      <c r="E165" s="7" t="str">
        <f t="shared" si="4"/>
        <v/>
      </c>
      <c r="F165" s="8" t="str">
        <f t="shared" ca="1" si="5"/>
        <v/>
      </c>
      <c r="G165" s="6" t="str">
        <f>IF(A165="","",IF(E165="","Sin caducidad",IF(F165&lt;0,"Caducado",IF(F165&lt;=Configuración!$B$2,"Por caducar","Vigente"))))</f>
        <v/>
      </c>
      <c r="H165" s="12"/>
    </row>
    <row r="166" spans="1:8" x14ac:dyDescent="0.3">
      <c r="A166" s="4"/>
      <c r="B166" s="4"/>
      <c r="C166" s="5"/>
      <c r="D166" s="12"/>
      <c r="E166" s="7" t="str">
        <f t="shared" si="4"/>
        <v/>
      </c>
      <c r="F166" s="8" t="str">
        <f t="shared" ca="1" si="5"/>
        <v/>
      </c>
      <c r="G166" s="6" t="str">
        <f>IF(A166="","",IF(E166="","Sin caducidad",IF(F166&lt;0,"Caducado",IF(F166&lt;=Configuración!$B$2,"Por caducar","Vigente"))))</f>
        <v/>
      </c>
      <c r="H166" s="12"/>
    </row>
    <row r="167" spans="1:8" x14ac:dyDescent="0.3">
      <c r="A167" s="4"/>
      <c r="B167" s="4"/>
      <c r="C167" s="5"/>
      <c r="D167" s="12"/>
      <c r="E167" s="7" t="str">
        <f t="shared" si="4"/>
        <v/>
      </c>
      <c r="F167" s="8" t="str">
        <f t="shared" ca="1" si="5"/>
        <v/>
      </c>
      <c r="G167" s="6" t="str">
        <f>IF(A167="","",IF(E167="","Sin caducidad",IF(F167&lt;0,"Caducado",IF(F167&lt;=Configuración!$B$2,"Por caducar","Vigente"))))</f>
        <v/>
      </c>
      <c r="H167" s="12"/>
    </row>
    <row r="168" spans="1:8" x14ac:dyDescent="0.3">
      <c r="A168" s="4"/>
      <c r="B168" s="4"/>
      <c r="C168" s="5"/>
      <c r="D168" s="12"/>
      <c r="E168" s="7" t="str">
        <f t="shared" si="4"/>
        <v/>
      </c>
      <c r="F168" s="8" t="str">
        <f t="shared" ca="1" si="5"/>
        <v/>
      </c>
      <c r="G168" s="6" t="str">
        <f>IF(A168="","",IF(E168="","Sin caducidad",IF(F168&lt;0,"Caducado",IF(F168&lt;=Configuración!$B$2,"Por caducar","Vigente"))))</f>
        <v/>
      </c>
      <c r="H168" s="12"/>
    </row>
    <row r="169" spans="1:8" x14ac:dyDescent="0.3">
      <c r="A169" s="4"/>
      <c r="B169" s="4"/>
      <c r="C169" s="5"/>
      <c r="D169" s="12"/>
      <c r="E169" s="7" t="str">
        <f t="shared" si="4"/>
        <v/>
      </c>
      <c r="F169" s="8" t="str">
        <f t="shared" ca="1" si="5"/>
        <v/>
      </c>
      <c r="G169" s="6" t="str">
        <f>IF(A169="","",IF(E169="","Sin caducidad",IF(F169&lt;0,"Caducado",IF(F169&lt;=Configuración!$B$2,"Por caducar","Vigente"))))</f>
        <v/>
      </c>
      <c r="H169" s="12"/>
    </row>
    <row r="170" spans="1:8" x14ac:dyDescent="0.3">
      <c r="A170" s="4"/>
      <c r="B170" s="4"/>
      <c r="C170" s="5"/>
      <c r="D170" s="12"/>
      <c r="E170" s="7" t="str">
        <f t="shared" si="4"/>
        <v/>
      </c>
      <c r="F170" s="8" t="str">
        <f t="shared" ca="1" si="5"/>
        <v/>
      </c>
      <c r="G170" s="6" t="str">
        <f>IF(A170="","",IF(E170="","Sin caducidad",IF(F170&lt;0,"Caducado",IF(F170&lt;=Configuración!$B$2,"Por caducar","Vigente"))))</f>
        <v/>
      </c>
      <c r="H170" s="12"/>
    </row>
    <row r="171" spans="1:8" x14ac:dyDescent="0.3">
      <c r="A171" s="4"/>
      <c r="B171" s="4"/>
      <c r="C171" s="5"/>
      <c r="D171" s="12"/>
      <c r="E171" s="7" t="str">
        <f t="shared" si="4"/>
        <v/>
      </c>
      <c r="F171" s="8" t="str">
        <f t="shared" ca="1" si="5"/>
        <v/>
      </c>
      <c r="G171" s="6" t="str">
        <f>IF(A171="","",IF(E171="","Sin caducidad",IF(F171&lt;0,"Caducado",IF(F171&lt;=Configuración!$B$2,"Por caducar","Vigente"))))</f>
        <v/>
      </c>
      <c r="H171" s="12"/>
    </row>
    <row r="172" spans="1:8" x14ac:dyDescent="0.3">
      <c r="A172" s="4"/>
      <c r="B172" s="4"/>
      <c r="C172" s="5"/>
      <c r="D172" s="12"/>
      <c r="E172" s="7" t="str">
        <f t="shared" si="4"/>
        <v/>
      </c>
      <c r="F172" s="8" t="str">
        <f t="shared" ca="1" si="5"/>
        <v/>
      </c>
      <c r="G172" s="6" t="str">
        <f>IF(A172="","",IF(E172="","Sin caducidad",IF(F172&lt;0,"Caducado",IF(F172&lt;=Configuración!$B$2,"Por caducar","Vigente"))))</f>
        <v/>
      </c>
      <c r="H172" s="12"/>
    </row>
    <row r="173" spans="1:8" x14ac:dyDescent="0.3">
      <c r="A173" s="4"/>
      <c r="B173" s="4"/>
      <c r="C173" s="5"/>
      <c r="D173" s="12"/>
      <c r="E173" s="7" t="str">
        <f t="shared" si="4"/>
        <v/>
      </c>
      <c r="F173" s="8" t="str">
        <f t="shared" ca="1" si="5"/>
        <v/>
      </c>
      <c r="G173" s="6" t="str">
        <f>IF(A173="","",IF(E173="","Sin caducidad",IF(F173&lt;0,"Caducado",IF(F173&lt;=Configuración!$B$2,"Por caducar","Vigente"))))</f>
        <v/>
      </c>
      <c r="H173" s="12"/>
    </row>
    <row r="174" spans="1:8" x14ac:dyDescent="0.3">
      <c r="A174" s="4"/>
      <c r="B174" s="4"/>
      <c r="C174" s="5"/>
      <c r="D174" s="12"/>
      <c r="E174" s="7" t="str">
        <f t="shared" si="4"/>
        <v/>
      </c>
      <c r="F174" s="8" t="str">
        <f t="shared" ca="1" si="5"/>
        <v/>
      </c>
      <c r="G174" s="6" t="str">
        <f>IF(A174="","",IF(E174="","Sin caducidad",IF(F174&lt;0,"Caducado",IF(F174&lt;=Configuración!$B$2,"Por caducar","Vigente"))))</f>
        <v/>
      </c>
      <c r="H174" s="12"/>
    </row>
    <row r="175" spans="1:8" x14ac:dyDescent="0.3">
      <c r="A175" s="4"/>
      <c r="B175" s="4"/>
      <c r="C175" s="5"/>
      <c r="D175" s="12"/>
      <c r="E175" s="7" t="str">
        <f t="shared" si="4"/>
        <v/>
      </c>
      <c r="F175" s="8" t="str">
        <f t="shared" ca="1" si="5"/>
        <v/>
      </c>
      <c r="G175" s="6" t="str">
        <f>IF(A175="","",IF(E175="","Sin caducidad",IF(F175&lt;0,"Caducado",IF(F175&lt;=Configuración!$B$2,"Por caducar","Vigente"))))</f>
        <v/>
      </c>
      <c r="H175" s="12"/>
    </row>
    <row r="176" spans="1:8" x14ac:dyDescent="0.3">
      <c r="A176" s="4"/>
      <c r="B176" s="4"/>
      <c r="C176" s="5"/>
      <c r="D176" s="12"/>
      <c r="E176" s="7" t="str">
        <f t="shared" si="4"/>
        <v/>
      </c>
      <c r="F176" s="8" t="str">
        <f t="shared" ca="1" si="5"/>
        <v/>
      </c>
      <c r="G176" s="6" t="str">
        <f>IF(A176="","",IF(E176="","Sin caducidad",IF(F176&lt;0,"Caducado",IF(F176&lt;=Configuración!$B$2,"Por caducar","Vigente"))))</f>
        <v/>
      </c>
      <c r="H176" s="12"/>
    </row>
    <row r="177" spans="1:8" x14ac:dyDescent="0.3">
      <c r="A177" s="4"/>
      <c r="B177" s="4"/>
      <c r="C177" s="5"/>
      <c r="D177" s="12"/>
      <c r="E177" s="7" t="str">
        <f t="shared" si="4"/>
        <v/>
      </c>
      <c r="F177" s="8" t="str">
        <f t="shared" ca="1" si="5"/>
        <v/>
      </c>
      <c r="G177" s="6" t="str">
        <f>IF(A177="","",IF(E177="","Sin caducidad",IF(F177&lt;0,"Caducado",IF(F177&lt;=Configuración!$B$2,"Por caducar","Vigente"))))</f>
        <v/>
      </c>
      <c r="H177" s="12"/>
    </row>
    <row r="178" spans="1:8" x14ac:dyDescent="0.3">
      <c r="A178" s="4"/>
      <c r="B178" s="4"/>
      <c r="C178" s="5"/>
      <c r="D178" s="12"/>
      <c r="E178" s="7" t="str">
        <f t="shared" si="4"/>
        <v/>
      </c>
      <c r="F178" s="8" t="str">
        <f t="shared" ca="1" si="5"/>
        <v/>
      </c>
      <c r="G178" s="6" t="str">
        <f>IF(A178="","",IF(E178="","Sin caducidad",IF(F178&lt;0,"Caducado",IF(F178&lt;=Configuración!$B$2,"Por caducar","Vigente"))))</f>
        <v/>
      </c>
      <c r="H178" s="12"/>
    </row>
    <row r="179" spans="1:8" x14ac:dyDescent="0.3">
      <c r="A179" s="4"/>
      <c r="B179" s="4"/>
      <c r="C179" s="5"/>
      <c r="D179" s="12"/>
      <c r="E179" s="7" t="str">
        <f t="shared" si="4"/>
        <v/>
      </c>
      <c r="F179" s="8" t="str">
        <f t="shared" ca="1" si="5"/>
        <v/>
      </c>
      <c r="G179" s="6" t="str">
        <f>IF(A179="","",IF(E179="","Sin caducidad",IF(F179&lt;0,"Caducado",IF(F179&lt;=Configuración!$B$2,"Por caducar","Vigente"))))</f>
        <v/>
      </c>
      <c r="H179" s="12"/>
    </row>
    <row r="180" spans="1:8" x14ac:dyDescent="0.3">
      <c r="A180" s="4"/>
      <c r="B180" s="4"/>
      <c r="C180" s="5"/>
      <c r="D180" s="12"/>
      <c r="E180" s="7" t="str">
        <f t="shared" si="4"/>
        <v/>
      </c>
      <c r="F180" s="8" t="str">
        <f t="shared" ca="1" si="5"/>
        <v/>
      </c>
      <c r="G180" s="6" t="str">
        <f>IF(A180="","",IF(E180="","Sin caducidad",IF(F180&lt;0,"Caducado",IF(F180&lt;=Configuración!$B$2,"Por caducar","Vigente"))))</f>
        <v/>
      </c>
      <c r="H180" s="12"/>
    </row>
    <row r="181" spans="1:8" x14ac:dyDescent="0.3">
      <c r="A181" s="4"/>
      <c r="B181" s="4"/>
      <c r="C181" s="5"/>
      <c r="D181" s="12"/>
      <c r="E181" s="7" t="str">
        <f t="shared" si="4"/>
        <v/>
      </c>
      <c r="F181" s="8" t="str">
        <f t="shared" ca="1" si="5"/>
        <v/>
      </c>
      <c r="G181" s="6" t="str">
        <f>IF(A181="","",IF(E181="","Sin caducidad",IF(F181&lt;0,"Caducado",IF(F181&lt;=Configuración!$B$2,"Por caducar","Vigente"))))</f>
        <v/>
      </c>
      <c r="H181" s="12"/>
    </row>
    <row r="182" spans="1:8" x14ac:dyDescent="0.3">
      <c r="A182" s="4"/>
      <c r="B182" s="4"/>
      <c r="C182" s="5"/>
      <c r="D182" s="12"/>
      <c r="E182" s="7" t="str">
        <f t="shared" si="4"/>
        <v/>
      </c>
      <c r="F182" s="8" t="str">
        <f t="shared" ca="1" si="5"/>
        <v/>
      </c>
      <c r="G182" s="6" t="str">
        <f>IF(A182="","",IF(E182="","Sin caducidad",IF(F182&lt;0,"Caducado",IF(F182&lt;=Configuración!$B$2,"Por caducar","Vigente"))))</f>
        <v/>
      </c>
      <c r="H182" s="12"/>
    </row>
    <row r="183" spans="1:8" x14ac:dyDescent="0.3">
      <c r="A183" s="4"/>
      <c r="B183" s="4"/>
      <c r="C183" s="5"/>
      <c r="D183" s="12"/>
      <c r="E183" s="7" t="str">
        <f t="shared" si="4"/>
        <v/>
      </c>
      <c r="F183" s="8" t="str">
        <f t="shared" ca="1" si="5"/>
        <v/>
      </c>
      <c r="G183" s="6" t="str">
        <f>IF(A183="","",IF(E183="","Sin caducidad",IF(F183&lt;0,"Caducado",IF(F183&lt;=Configuración!$B$2,"Por caducar","Vigente"))))</f>
        <v/>
      </c>
      <c r="H183" s="12"/>
    </row>
    <row r="184" spans="1:8" x14ac:dyDescent="0.3">
      <c r="A184" s="4"/>
      <c r="B184" s="4"/>
      <c r="C184" s="5"/>
      <c r="D184" s="12"/>
      <c r="E184" s="7" t="str">
        <f t="shared" si="4"/>
        <v/>
      </c>
      <c r="F184" s="8" t="str">
        <f t="shared" ca="1" si="5"/>
        <v/>
      </c>
      <c r="G184" s="6" t="str">
        <f>IF(A184="","",IF(E184="","Sin caducidad",IF(F184&lt;0,"Caducado",IF(F184&lt;=Configuración!$B$2,"Por caducar","Vigente"))))</f>
        <v/>
      </c>
      <c r="H184" s="12"/>
    </row>
    <row r="185" spans="1:8" x14ac:dyDescent="0.3">
      <c r="A185" s="4"/>
      <c r="B185" s="4"/>
      <c r="C185" s="5"/>
      <c r="D185" s="12"/>
      <c r="E185" s="7" t="str">
        <f t="shared" si="4"/>
        <v/>
      </c>
      <c r="F185" s="8" t="str">
        <f t="shared" ca="1" si="5"/>
        <v/>
      </c>
      <c r="G185" s="6" t="str">
        <f>IF(A185="","",IF(E185="","Sin caducidad",IF(F185&lt;0,"Caducado",IF(F185&lt;=Configuración!$B$2,"Por caducar","Vigente"))))</f>
        <v/>
      </c>
      <c r="H185" s="12"/>
    </row>
    <row r="186" spans="1:8" x14ac:dyDescent="0.3">
      <c r="A186" s="4"/>
      <c r="B186" s="4"/>
      <c r="C186" s="5"/>
      <c r="D186" s="12"/>
      <c r="E186" s="7" t="str">
        <f t="shared" si="4"/>
        <v/>
      </c>
      <c r="F186" s="8" t="str">
        <f t="shared" ca="1" si="5"/>
        <v/>
      </c>
      <c r="G186" s="6" t="str">
        <f>IF(A186="","",IF(E186="","Sin caducidad",IF(F186&lt;0,"Caducado",IF(F186&lt;=Configuración!$B$2,"Por caducar","Vigente"))))</f>
        <v/>
      </c>
      <c r="H186" s="12"/>
    </row>
    <row r="187" spans="1:8" x14ac:dyDescent="0.3">
      <c r="A187" s="4"/>
      <c r="B187" s="4"/>
      <c r="C187" s="5"/>
      <c r="D187" s="12"/>
      <c r="E187" s="7" t="str">
        <f t="shared" si="4"/>
        <v/>
      </c>
      <c r="F187" s="8" t="str">
        <f t="shared" ca="1" si="5"/>
        <v/>
      </c>
      <c r="G187" s="6" t="str">
        <f>IF(A187="","",IF(E187="","Sin caducidad",IF(F187&lt;0,"Caducado",IF(F187&lt;=Configuración!$B$2,"Por caducar","Vigente"))))</f>
        <v/>
      </c>
      <c r="H187" s="12"/>
    </row>
    <row r="188" spans="1:8" x14ac:dyDescent="0.3">
      <c r="A188" s="4"/>
      <c r="B188" s="4"/>
      <c r="C188" s="5"/>
      <c r="D188" s="12"/>
      <c r="E188" s="7" t="str">
        <f t="shared" si="4"/>
        <v/>
      </c>
      <c r="F188" s="8" t="str">
        <f t="shared" ca="1" si="5"/>
        <v/>
      </c>
      <c r="G188" s="6" t="str">
        <f>IF(A188="","",IF(E188="","Sin caducidad",IF(F188&lt;0,"Caducado",IF(F188&lt;=Configuración!$B$2,"Por caducar","Vigente"))))</f>
        <v/>
      </c>
      <c r="H188" s="12"/>
    </row>
    <row r="189" spans="1:8" x14ac:dyDescent="0.3">
      <c r="A189" s="4"/>
      <c r="B189" s="4"/>
      <c r="C189" s="5"/>
      <c r="D189" s="12"/>
      <c r="E189" s="7" t="str">
        <f t="shared" si="4"/>
        <v/>
      </c>
      <c r="F189" s="8" t="str">
        <f t="shared" ca="1" si="5"/>
        <v/>
      </c>
      <c r="G189" s="6" t="str">
        <f>IF(A189="","",IF(E189="","Sin caducidad",IF(F189&lt;0,"Caducado",IF(F189&lt;=Configuración!$B$2,"Por caducar","Vigente"))))</f>
        <v/>
      </c>
      <c r="H189" s="12"/>
    </row>
    <row r="190" spans="1:8" x14ac:dyDescent="0.3">
      <c r="A190" s="4"/>
      <c r="B190" s="4"/>
      <c r="C190" s="5"/>
      <c r="D190" s="12"/>
      <c r="E190" s="7" t="str">
        <f t="shared" si="4"/>
        <v/>
      </c>
      <c r="F190" s="8" t="str">
        <f t="shared" ca="1" si="5"/>
        <v/>
      </c>
      <c r="G190" s="6" t="str">
        <f>IF(A190="","",IF(E190="","Sin caducidad",IF(F190&lt;0,"Caducado",IF(F190&lt;=Configuración!$B$2,"Por caducar","Vigente"))))</f>
        <v/>
      </c>
      <c r="H190" s="12"/>
    </row>
    <row r="191" spans="1:8" x14ac:dyDescent="0.3">
      <c r="A191" s="4"/>
      <c r="B191" s="4"/>
      <c r="C191" s="5"/>
      <c r="D191" s="12"/>
      <c r="E191" s="7" t="str">
        <f t="shared" si="4"/>
        <v/>
      </c>
      <c r="F191" s="8" t="str">
        <f t="shared" ca="1" si="5"/>
        <v/>
      </c>
      <c r="G191" s="6" t="str">
        <f>IF(A191="","",IF(E191="","Sin caducidad",IF(F191&lt;0,"Caducado",IF(F191&lt;=Configuración!$B$2,"Por caducar","Vigente"))))</f>
        <v/>
      </c>
      <c r="H191" s="12"/>
    </row>
    <row r="192" spans="1:8" x14ac:dyDescent="0.3">
      <c r="A192" s="4"/>
      <c r="B192" s="4"/>
      <c r="C192" s="5"/>
      <c r="D192" s="12"/>
      <c r="E192" s="7" t="str">
        <f t="shared" si="4"/>
        <v/>
      </c>
      <c r="F192" s="8" t="str">
        <f t="shared" ca="1" si="5"/>
        <v/>
      </c>
      <c r="G192" s="6" t="str">
        <f>IF(A192="","",IF(E192="","Sin caducidad",IF(F192&lt;0,"Caducado",IF(F192&lt;=Configuración!$B$2,"Por caducar","Vigente"))))</f>
        <v/>
      </c>
      <c r="H192" s="12"/>
    </row>
    <row r="193" spans="1:8" x14ac:dyDescent="0.3">
      <c r="A193" s="4"/>
      <c r="B193" s="4"/>
      <c r="C193" s="5"/>
      <c r="D193" s="12"/>
      <c r="E193" s="7" t="str">
        <f t="shared" si="4"/>
        <v/>
      </c>
      <c r="F193" s="8" t="str">
        <f t="shared" ca="1" si="5"/>
        <v/>
      </c>
      <c r="G193" s="6" t="str">
        <f>IF(A193="","",IF(E193="","Sin caducidad",IF(F193&lt;0,"Caducado",IF(F193&lt;=Configuración!$B$2,"Por caducar","Vigente"))))</f>
        <v/>
      </c>
      <c r="H193" s="12"/>
    </row>
    <row r="194" spans="1:8" x14ac:dyDescent="0.3">
      <c r="A194" s="4"/>
      <c r="B194" s="4"/>
      <c r="C194" s="5"/>
      <c r="D194" s="12"/>
      <c r="E194" s="7" t="str">
        <f t="shared" ref="E194:E257" si="6">IF(OR(C194="",D194=""),"",EDATE(C194,D194))</f>
        <v/>
      </c>
      <c r="F194" s="8" t="str">
        <f t="shared" ref="F194:F257" ca="1" si="7">IF(E194="","",E194-TODAY())</f>
        <v/>
      </c>
      <c r="G194" s="6" t="str">
        <f>IF(A194="","",IF(E194="","Sin caducidad",IF(F194&lt;0,"Caducado",IF(F194&lt;=Configuración!$B$2,"Por caducar","Vigente"))))</f>
        <v/>
      </c>
      <c r="H194" s="12"/>
    </row>
    <row r="195" spans="1:8" x14ac:dyDescent="0.3">
      <c r="A195" s="4"/>
      <c r="B195" s="4"/>
      <c r="C195" s="5"/>
      <c r="D195" s="12"/>
      <c r="E195" s="7" t="str">
        <f t="shared" si="6"/>
        <v/>
      </c>
      <c r="F195" s="8" t="str">
        <f t="shared" ca="1" si="7"/>
        <v/>
      </c>
      <c r="G195" s="6" t="str">
        <f>IF(A195="","",IF(E195="","Sin caducidad",IF(F195&lt;0,"Caducado",IF(F195&lt;=Configuración!$B$2,"Por caducar","Vigente"))))</f>
        <v/>
      </c>
      <c r="H195" s="12"/>
    </row>
    <row r="196" spans="1:8" x14ac:dyDescent="0.3">
      <c r="A196" s="4"/>
      <c r="B196" s="4"/>
      <c r="C196" s="5"/>
      <c r="D196" s="12"/>
      <c r="E196" s="7" t="str">
        <f t="shared" si="6"/>
        <v/>
      </c>
      <c r="F196" s="8" t="str">
        <f t="shared" ca="1" si="7"/>
        <v/>
      </c>
      <c r="G196" s="6" t="str">
        <f>IF(A196="","",IF(E196="","Sin caducidad",IF(F196&lt;0,"Caducado",IF(F196&lt;=Configuración!$B$2,"Por caducar","Vigente"))))</f>
        <v/>
      </c>
      <c r="H196" s="12"/>
    </row>
    <row r="197" spans="1:8" x14ac:dyDescent="0.3">
      <c r="A197" s="4"/>
      <c r="B197" s="4"/>
      <c r="C197" s="5"/>
      <c r="D197" s="12"/>
      <c r="E197" s="7" t="str">
        <f t="shared" si="6"/>
        <v/>
      </c>
      <c r="F197" s="8" t="str">
        <f t="shared" ca="1" si="7"/>
        <v/>
      </c>
      <c r="G197" s="6" t="str">
        <f>IF(A197="","",IF(E197="","Sin caducidad",IF(F197&lt;0,"Caducado",IF(F197&lt;=Configuración!$B$2,"Por caducar","Vigente"))))</f>
        <v/>
      </c>
      <c r="H197" s="12"/>
    </row>
    <row r="198" spans="1:8" x14ac:dyDescent="0.3">
      <c r="A198" s="4"/>
      <c r="B198" s="4"/>
      <c r="C198" s="5"/>
      <c r="D198" s="12"/>
      <c r="E198" s="7" t="str">
        <f t="shared" si="6"/>
        <v/>
      </c>
      <c r="F198" s="8" t="str">
        <f t="shared" ca="1" si="7"/>
        <v/>
      </c>
      <c r="G198" s="6" t="str">
        <f>IF(A198="","",IF(E198="","Sin caducidad",IF(F198&lt;0,"Caducado",IF(F198&lt;=Configuración!$B$2,"Por caducar","Vigente"))))</f>
        <v/>
      </c>
      <c r="H198" s="12"/>
    </row>
    <row r="199" spans="1:8" x14ac:dyDescent="0.3">
      <c r="A199" s="4"/>
      <c r="B199" s="4"/>
      <c r="C199" s="5"/>
      <c r="D199" s="12"/>
      <c r="E199" s="7" t="str">
        <f t="shared" si="6"/>
        <v/>
      </c>
      <c r="F199" s="8" t="str">
        <f t="shared" ca="1" si="7"/>
        <v/>
      </c>
      <c r="G199" s="6" t="str">
        <f>IF(A199="","",IF(E199="","Sin caducidad",IF(F199&lt;0,"Caducado",IF(F199&lt;=Configuración!$B$2,"Por caducar","Vigente"))))</f>
        <v/>
      </c>
      <c r="H199" s="12"/>
    </row>
    <row r="200" spans="1:8" x14ac:dyDescent="0.3">
      <c r="A200" s="4"/>
      <c r="B200" s="4"/>
      <c r="C200" s="5"/>
      <c r="D200" s="12"/>
      <c r="E200" s="7" t="str">
        <f t="shared" si="6"/>
        <v/>
      </c>
      <c r="F200" s="8" t="str">
        <f t="shared" ca="1" si="7"/>
        <v/>
      </c>
      <c r="G200" s="6" t="str">
        <f>IF(A200="","",IF(E200="","Sin caducidad",IF(F200&lt;0,"Caducado",IF(F200&lt;=Configuración!$B$2,"Por caducar","Vigente"))))</f>
        <v/>
      </c>
      <c r="H200" s="12"/>
    </row>
    <row r="201" spans="1:8" x14ac:dyDescent="0.3">
      <c r="A201" s="4"/>
      <c r="B201" s="4"/>
      <c r="C201" s="5"/>
      <c r="D201" s="12"/>
      <c r="E201" s="7" t="str">
        <f t="shared" si="6"/>
        <v/>
      </c>
      <c r="F201" s="8" t="str">
        <f t="shared" ca="1" si="7"/>
        <v/>
      </c>
      <c r="G201" s="6" t="str">
        <f>IF(A201="","",IF(E201="","Sin caducidad",IF(F201&lt;0,"Caducado",IF(F201&lt;=Configuración!$B$2,"Por caducar","Vigente"))))</f>
        <v/>
      </c>
      <c r="H201" s="12"/>
    </row>
    <row r="202" spans="1:8" x14ac:dyDescent="0.3">
      <c r="A202" s="4"/>
      <c r="B202" s="4"/>
      <c r="C202" s="5"/>
      <c r="D202" s="12"/>
      <c r="E202" s="7" t="str">
        <f t="shared" si="6"/>
        <v/>
      </c>
      <c r="F202" s="8" t="str">
        <f t="shared" ca="1" si="7"/>
        <v/>
      </c>
      <c r="G202" s="6" t="str">
        <f>IF(A202="","",IF(E202="","Sin caducidad",IF(F202&lt;0,"Caducado",IF(F202&lt;=Configuración!$B$2,"Por caducar","Vigente"))))</f>
        <v/>
      </c>
      <c r="H202" s="12"/>
    </row>
    <row r="203" spans="1:8" x14ac:dyDescent="0.3">
      <c r="A203" s="4"/>
      <c r="B203" s="4"/>
      <c r="C203" s="5"/>
      <c r="D203" s="12"/>
      <c r="E203" s="7" t="str">
        <f t="shared" si="6"/>
        <v/>
      </c>
      <c r="F203" s="8" t="str">
        <f t="shared" ca="1" si="7"/>
        <v/>
      </c>
      <c r="G203" s="6" t="str">
        <f>IF(A203="","",IF(E203="","Sin caducidad",IF(F203&lt;0,"Caducado",IF(F203&lt;=Configuración!$B$2,"Por caducar","Vigente"))))</f>
        <v/>
      </c>
      <c r="H203" s="12"/>
    </row>
    <row r="204" spans="1:8" x14ac:dyDescent="0.3">
      <c r="A204" s="4"/>
      <c r="B204" s="4"/>
      <c r="C204" s="5"/>
      <c r="D204" s="12"/>
      <c r="E204" s="7" t="str">
        <f t="shared" si="6"/>
        <v/>
      </c>
      <c r="F204" s="8" t="str">
        <f t="shared" ca="1" si="7"/>
        <v/>
      </c>
      <c r="G204" s="6" t="str">
        <f>IF(A204="","",IF(E204="","Sin caducidad",IF(F204&lt;0,"Caducado",IF(F204&lt;=Configuración!$B$2,"Por caducar","Vigente"))))</f>
        <v/>
      </c>
      <c r="H204" s="12"/>
    </row>
    <row r="205" spans="1:8" x14ac:dyDescent="0.3">
      <c r="A205" s="4"/>
      <c r="B205" s="4"/>
      <c r="C205" s="5"/>
      <c r="D205" s="12"/>
      <c r="E205" s="7" t="str">
        <f t="shared" si="6"/>
        <v/>
      </c>
      <c r="F205" s="8" t="str">
        <f t="shared" ca="1" si="7"/>
        <v/>
      </c>
      <c r="G205" s="6" t="str">
        <f>IF(A205="","",IF(E205="","Sin caducidad",IF(F205&lt;0,"Caducado",IF(F205&lt;=Configuración!$B$2,"Por caducar","Vigente"))))</f>
        <v/>
      </c>
      <c r="H205" s="12"/>
    </row>
    <row r="206" spans="1:8" x14ac:dyDescent="0.3">
      <c r="A206" s="4"/>
      <c r="B206" s="4"/>
      <c r="C206" s="5"/>
      <c r="D206" s="12"/>
      <c r="E206" s="7" t="str">
        <f t="shared" si="6"/>
        <v/>
      </c>
      <c r="F206" s="8" t="str">
        <f t="shared" ca="1" si="7"/>
        <v/>
      </c>
      <c r="G206" s="6" t="str">
        <f>IF(A206="","",IF(E206="","Sin caducidad",IF(F206&lt;0,"Caducado",IF(F206&lt;=Configuración!$B$2,"Por caducar","Vigente"))))</f>
        <v/>
      </c>
      <c r="H206" s="12"/>
    </row>
    <row r="207" spans="1:8" x14ac:dyDescent="0.3">
      <c r="A207" s="4"/>
      <c r="B207" s="4"/>
      <c r="C207" s="5"/>
      <c r="D207" s="12"/>
      <c r="E207" s="7" t="str">
        <f t="shared" si="6"/>
        <v/>
      </c>
      <c r="F207" s="8" t="str">
        <f t="shared" ca="1" si="7"/>
        <v/>
      </c>
      <c r="G207" s="6" t="str">
        <f>IF(A207="","",IF(E207="","Sin caducidad",IF(F207&lt;0,"Caducado",IF(F207&lt;=Configuración!$B$2,"Por caducar","Vigente"))))</f>
        <v/>
      </c>
      <c r="H207" s="12"/>
    </row>
    <row r="208" spans="1:8" x14ac:dyDescent="0.3">
      <c r="A208" s="4"/>
      <c r="B208" s="4"/>
      <c r="C208" s="5"/>
      <c r="D208" s="12"/>
      <c r="E208" s="7" t="str">
        <f t="shared" si="6"/>
        <v/>
      </c>
      <c r="F208" s="8" t="str">
        <f t="shared" ca="1" si="7"/>
        <v/>
      </c>
      <c r="G208" s="6" t="str">
        <f>IF(A208="","",IF(E208="","Sin caducidad",IF(F208&lt;0,"Caducado",IF(F208&lt;=Configuración!$B$2,"Por caducar","Vigente"))))</f>
        <v/>
      </c>
      <c r="H208" s="12"/>
    </row>
    <row r="209" spans="1:8" x14ac:dyDescent="0.3">
      <c r="A209" s="4"/>
      <c r="B209" s="4"/>
      <c r="C209" s="5"/>
      <c r="D209" s="12"/>
      <c r="E209" s="7" t="str">
        <f t="shared" si="6"/>
        <v/>
      </c>
      <c r="F209" s="8" t="str">
        <f t="shared" ca="1" si="7"/>
        <v/>
      </c>
      <c r="G209" s="6" t="str">
        <f>IF(A209="","",IF(E209="","Sin caducidad",IF(F209&lt;0,"Caducado",IF(F209&lt;=Configuración!$B$2,"Por caducar","Vigente"))))</f>
        <v/>
      </c>
      <c r="H209" s="12"/>
    </row>
    <row r="210" spans="1:8" x14ac:dyDescent="0.3">
      <c r="A210" s="4"/>
      <c r="B210" s="4"/>
      <c r="C210" s="5"/>
      <c r="D210" s="12"/>
      <c r="E210" s="7" t="str">
        <f t="shared" si="6"/>
        <v/>
      </c>
      <c r="F210" s="8" t="str">
        <f t="shared" ca="1" si="7"/>
        <v/>
      </c>
      <c r="G210" s="6" t="str">
        <f>IF(A210="","",IF(E210="","Sin caducidad",IF(F210&lt;0,"Caducado",IF(F210&lt;=Configuración!$B$2,"Por caducar","Vigente"))))</f>
        <v/>
      </c>
      <c r="H210" s="12"/>
    </row>
    <row r="211" spans="1:8" x14ac:dyDescent="0.3">
      <c r="A211" s="4"/>
      <c r="B211" s="4"/>
      <c r="C211" s="5"/>
      <c r="D211" s="12"/>
      <c r="E211" s="7" t="str">
        <f t="shared" si="6"/>
        <v/>
      </c>
      <c r="F211" s="8" t="str">
        <f t="shared" ca="1" si="7"/>
        <v/>
      </c>
      <c r="G211" s="6" t="str">
        <f>IF(A211="","",IF(E211="","Sin caducidad",IF(F211&lt;0,"Caducado",IF(F211&lt;=Configuración!$B$2,"Por caducar","Vigente"))))</f>
        <v/>
      </c>
      <c r="H211" s="12"/>
    </row>
    <row r="212" spans="1:8" x14ac:dyDescent="0.3">
      <c r="A212" s="4"/>
      <c r="B212" s="4"/>
      <c r="C212" s="5"/>
      <c r="D212" s="12"/>
      <c r="E212" s="7" t="str">
        <f t="shared" si="6"/>
        <v/>
      </c>
      <c r="F212" s="8" t="str">
        <f t="shared" ca="1" si="7"/>
        <v/>
      </c>
      <c r="G212" s="6" t="str">
        <f>IF(A212="","",IF(E212="","Sin caducidad",IF(F212&lt;0,"Caducado",IF(F212&lt;=Configuración!$B$2,"Por caducar","Vigente"))))</f>
        <v/>
      </c>
      <c r="H212" s="12"/>
    </row>
    <row r="213" spans="1:8" x14ac:dyDescent="0.3">
      <c r="A213" s="4"/>
      <c r="B213" s="4"/>
      <c r="C213" s="5"/>
      <c r="D213" s="12"/>
      <c r="E213" s="7" t="str">
        <f t="shared" si="6"/>
        <v/>
      </c>
      <c r="F213" s="8" t="str">
        <f t="shared" ca="1" si="7"/>
        <v/>
      </c>
      <c r="G213" s="6" t="str">
        <f>IF(A213="","",IF(E213="","Sin caducidad",IF(F213&lt;0,"Caducado",IF(F213&lt;=Configuración!$B$2,"Por caducar","Vigente"))))</f>
        <v/>
      </c>
      <c r="H213" s="12"/>
    </row>
    <row r="214" spans="1:8" x14ac:dyDescent="0.3">
      <c r="A214" s="4"/>
      <c r="B214" s="4"/>
      <c r="C214" s="5"/>
      <c r="D214" s="12"/>
      <c r="E214" s="7" t="str">
        <f t="shared" si="6"/>
        <v/>
      </c>
      <c r="F214" s="8" t="str">
        <f t="shared" ca="1" si="7"/>
        <v/>
      </c>
      <c r="G214" s="6" t="str">
        <f>IF(A214="","",IF(E214="","Sin caducidad",IF(F214&lt;0,"Caducado",IF(F214&lt;=Configuración!$B$2,"Por caducar","Vigente"))))</f>
        <v/>
      </c>
      <c r="H214" s="12"/>
    </row>
    <row r="215" spans="1:8" x14ac:dyDescent="0.3">
      <c r="A215" s="4"/>
      <c r="B215" s="4"/>
      <c r="C215" s="5"/>
      <c r="D215" s="12"/>
      <c r="E215" s="7" t="str">
        <f t="shared" si="6"/>
        <v/>
      </c>
      <c r="F215" s="8" t="str">
        <f t="shared" ca="1" si="7"/>
        <v/>
      </c>
      <c r="G215" s="6" t="str">
        <f>IF(A215="","",IF(E215="","Sin caducidad",IF(F215&lt;0,"Caducado",IF(F215&lt;=Configuración!$B$2,"Por caducar","Vigente"))))</f>
        <v/>
      </c>
      <c r="H215" s="12"/>
    </row>
    <row r="216" spans="1:8" x14ac:dyDescent="0.3">
      <c r="A216" s="4"/>
      <c r="B216" s="4"/>
      <c r="C216" s="5"/>
      <c r="D216" s="12"/>
      <c r="E216" s="7" t="str">
        <f t="shared" si="6"/>
        <v/>
      </c>
      <c r="F216" s="8" t="str">
        <f t="shared" ca="1" si="7"/>
        <v/>
      </c>
      <c r="G216" s="6" t="str">
        <f>IF(A216="","",IF(E216="","Sin caducidad",IF(F216&lt;0,"Caducado",IF(F216&lt;=Configuración!$B$2,"Por caducar","Vigente"))))</f>
        <v/>
      </c>
      <c r="H216" s="12"/>
    </row>
    <row r="217" spans="1:8" x14ac:dyDescent="0.3">
      <c r="A217" s="4"/>
      <c r="B217" s="4"/>
      <c r="C217" s="5"/>
      <c r="D217" s="12"/>
      <c r="E217" s="7" t="str">
        <f t="shared" si="6"/>
        <v/>
      </c>
      <c r="F217" s="8" t="str">
        <f t="shared" ca="1" si="7"/>
        <v/>
      </c>
      <c r="G217" s="6" t="str">
        <f>IF(A217="","",IF(E217="","Sin caducidad",IF(F217&lt;0,"Caducado",IF(F217&lt;=Configuración!$B$2,"Por caducar","Vigente"))))</f>
        <v/>
      </c>
      <c r="H217" s="12"/>
    </row>
    <row r="218" spans="1:8" x14ac:dyDescent="0.3">
      <c r="A218" s="4"/>
      <c r="B218" s="4"/>
      <c r="C218" s="5"/>
      <c r="D218" s="12"/>
      <c r="E218" s="7" t="str">
        <f t="shared" si="6"/>
        <v/>
      </c>
      <c r="F218" s="8" t="str">
        <f t="shared" ca="1" si="7"/>
        <v/>
      </c>
      <c r="G218" s="6" t="str">
        <f>IF(A218="","",IF(E218="","Sin caducidad",IF(F218&lt;0,"Caducado",IF(F218&lt;=Configuración!$B$2,"Por caducar","Vigente"))))</f>
        <v/>
      </c>
      <c r="H218" s="12"/>
    </row>
    <row r="219" spans="1:8" x14ac:dyDescent="0.3">
      <c r="A219" s="4"/>
      <c r="B219" s="4"/>
      <c r="C219" s="5"/>
      <c r="D219" s="12"/>
      <c r="E219" s="7" t="str">
        <f t="shared" si="6"/>
        <v/>
      </c>
      <c r="F219" s="8" t="str">
        <f t="shared" ca="1" si="7"/>
        <v/>
      </c>
      <c r="G219" s="6" t="str">
        <f>IF(A219="","",IF(E219="","Sin caducidad",IF(F219&lt;0,"Caducado",IF(F219&lt;=Configuración!$B$2,"Por caducar","Vigente"))))</f>
        <v/>
      </c>
      <c r="H219" s="12"/>
    </row>
    <row r="220" spans="1:8" x14ac:dyDescent="0.3">
      <c r="A220" s="4"/>
      <c r="B220" s="4"/>
      <c r="C220" s="5"/>
      <c r="D220" s="12"/>
      <c r="E220" s="7" t="str">
        <f t="shared" si="6"/>
        <v/>
      </c>
      <c r="F220" s="8" t="str">
        <f t="shared" ca="1" si="7"/>
        <v/>
      </c>
      <c r="G220" s="6" t="str">
        <f>IF(A220="","",IF(E220="","Sin caducidad",IF(F220&lt;0,"Caducado",IF(F220&lt;=Configuración!$B$2,"Por caducar","Vigente"))))</f>
        <v/>
      </c>
      <c r="H220" s="12"/>
    </row>
    <row r="221" spans="1:8" x14ac:dyDescent="0.3">
      <c r="A221" s="4"/>
      <c r="B221" s="4"/>
      <c r="C221" s="5"/>
      <c r="D221" s="12"/>
      <c r="E221" s="7" t="str">
        <f t="shared" si="6"/>
        <v/>
      </c>
      <c r="F221" s="8" t="str">
        <f t="shared" ca="1" si="7"/>
        <v/>
      </c>
      <c r="G221" s="6" t="str">
        <f>IF(A221="","",IF(E221="","Sin caducidad",IF(F221&lt;0,"Caducado",IF(F221&lt;=Configuración!$B$2,"Por caducar","Vigente"))))</f>
        <v/>
      </c>
      <c r="H221" s="12"/>
    </row>
    <row r="222" spans="1:8" x14ac:dyDescent="0.3">
      <c r="A222" s="4"/>
      <c r="B222" s="4"/>
      <c r="C222" s="5"/>
      <c r="D222" s="12"/>
      <c r="E222" s="7" t="str">
        <f t="shared" si="6"/>
        <v/>
      </c>
      <c r="F222" s="8" t="str">
        <f t="shared" ca="1" si="7"/>
        <v/>
      </c>
      <c r="G222" s="6" t="str">
        <f>IF(A222="","",IF(E222="","Sin caducidad",IF(F222&lt;0,"Caducado",IF(F222&lt;=Configuración!$B$2,"Por caducar","Vigente"))))</f>
        <v/>
      </c>
      <c r="H222" s="12"/>
    </row>
    <row r="223" spans="1:8" x14ac:dyDescent="0.3">
      <c r="A223" s="4"/>
      <c r="B223" s="4"/>
      <c r="C223" s="5"/>
      <c r="D223" s="12"/>
      <c r="E223" s="7" t="str">
        <f t="shared" si="6"/>
        <v/>
      </c>
      <c r="F223" s="8" t="str">
        <f t="shared" ca="1" si="7"/>
        <v/>
      </c>
      <c r="G223" s="6" t="str">
        <f>IF(A223="","",IF(E223="","Sin caducidad",IF(F223&lt;0,"Caducado",IF(F223&lt;=Configuración!$B$2,"Por caducar","Vigente"))))</f>
        <v/>
      </c>
      <c r="H223" s="12"/>
    </row>
    <row r="224" spans="1:8" x14ac:dyDescent="0.3">
      <c r="A224" s="4"/>
      <c r="B224" s="4"/>
      <c r="C224" s="5"/>
      <c r="D224" s="12"/>
      <c r="E224" s="7" t="str">
        <f t="shared" si="6"/>
        <v/>
      </c>
      <c r="F224" s="8" t="str">
        <f t="shared" ca="1" si="7"/>
        <v/>
      </c>
      <c r="G224" s="6" t="str">
        <f>IF(A224="","",IF(E224="","Sin caducidad",IF(F224&lt;0,"Caducado",IF(F224&lt;=Configuración!$B$2,"Por caducar","Vigente"))))</f>
        <v/>
      </c>
      <c r="H224" s="12"/>
    </row>
    <row r="225" spans="1:8" x14ac:dyDescent="0.3">
      <c r="A225" s="4"/>
      <c r="B225" s="4"/>
      <c r="C225" s="5"/>
      <c r="D225" s="12"/>
      <c r="E225" s="7" t="str">
        <f t="shared" si="6"/>
        <v/>
      </c>
      <c r="F225" s="8" t="str">
        <f t="shared" ca="1" si="7"/>
        <v/>
      </c>
      <c r="G225" s="6" t="str">
        <f>IF(A225="","",IF(E225="","Sin caducidad",IF(F225&lt;0,"Caducado",IF(F225&lt;=Configuración!$B$2,"Por caducar","Vigente"))))</f>
        <v/>
      </c>
      <c r="H225" s="12"/>
    </row>
    <row r="226" spans="1:8" x14ac:dyDescent="0.3">
      <c r="A226" s="4"/>
      <c r="B226" s="4"/>
      <c r="C226" s="5"/>
      <c r="D226" s="12"/>
      <c r="E226" s="7" t="str">
        <f t="shared" si="6"/>
        <v/>
      </c>
      <c r="F226" s="8" t="str">
        <f t="shared" ca="1" si="7"/>
        <v/>
      </c>
      <c r="G226" s="6" t="str">
        <f>IF(A226="","",IF(E226="","Sin caducidad",IF(F226&lt;0,"Caducado",IF(F226&lt;=Configuración!$B$2,"Por caducar","Vigente"))))</f>
        <v/>
      </c>
      <c r="H226" s="12"/>
    </row>
    <row r="227" spans="1:8" x14ac:dyDescent="0.3">
      <c r="A227" s="4"/>
      <c r="B227" s="4"/>
      <c r="C227" s="5"/>
      <c r="D227" s="12"/>
      <c r="E227" s="7" t="str">
        <f t="shared" si="6"/>
        <v/>
      </c>
      <c r="F227" s="8" t="str">
        <f t="shared" ca="1" si="7"/>
        <v/>
      </c>
      <c r="G227" s="6" t="str">
        <f>IF(A227="","",IF(E227="","Sin caducidad",IF(F227&lt;0,"Caducado",IF(F227&lt;=Configuración!$B$2,"Por caducar","Vigente"))))</f>
        <v/>
      </c>
      <c r="H227" s="12"/>
    </row>
    <row r="228" spans="1:8" x14ac:dyDescent="0.3">
      <c r="A228" s="4"/>
      <c r="B228" s="4"/>
      <c r="C228" s="5"/>
      <c r="D228" s="12"/>
      <c r="E228" s="7" t="str">
        <f t="shared" si="6"/>
        <v/>
      </c>
      <c r="F228" s="8" t="str">
        <f t="shared" ca="1" si="7"/>
        <v/>
      </c>
      <c r="G228" s="6" t="str">
        <f>IF(A228="","",IF(E228="","Sin caducidad",IF(F228&lt;0,"Caducado",IF(F228&lt;=Configuración!$B$2,"Por caducar","Vigente"))))</f>
        <v/>
      </c>
      <c r="H228" s="12"/>
    </row>
    <row r="229" spans="1:8" x14ac:dyDescent="0.3">
      <c r="A229" s="4"/>
      <c r="B229" s="4"/>
      <c r="C229" s="5"/>
      <c r="D229" s="12"/>
      <c r="E229" s="7" t="str">
        <f t="shared" si="6"/>
        <v/>
      </c>
      <c r="F229" s="8" t="str">
        <f t="shared" ca="1" si="7"/>
        <v/>
      </c>
      <c r="G229" s="6" t="str">
        <f>IF(A229="","",IF(E229="","Sin caducidad",IF(F229&lt;0,"Caducado",IF(F229&lt;=Configuración!$B$2,"Por caducar","Vigente"))))</f>
        <v/>
      </c>
      <c r="H229" s="12"/>
    </row>
    <row r="230" spans="1:8" x14ac:dyDescent="0.3">
      <c r="A230" s="4"/>
      <c r="B230" s="4"/>
      <c r="C230" s="5"/>
      <c r="D230" s="12"/>
      <c r="E230" s="7" t="str">
        <f t="shared" si="6"/>
        <v/>
      </c>
      <c r="F230" s="8" t="str">
        <f t="shared" ca="1" si="7"/>
        <v/>
      </c>
      <c r="G230" s="6" t="str">
        <f>IF(A230="","",IF(E230="","Sin caducidad",IF(F230&lt;0,"Caducado",IF(F230&lt;=Configuración!$B$2,"Por caducar","Vigente"))))</f>
        <v/>
      </c>
      <c r="H230" s="12"/>
    </row>
    <row r="231" spans="1:8" x14ac:dyDescent="0.3">
      <c r="A231" s="4"/>
      <c r="B231" s="4"/>
      <c r="C231" s="5"/>
      <c r="D231" s="12"/>
      <c r="E231" s="7" t="str">
        <f t="shared" si="6"/>
        <v/>
      </c>
      <c r="F231" s="8" t="str">
        <f t="shared" ca="1" si="7"/>
        <v/>
      </c>
      <c r="G231" s="6" t="str">
        <f>IF(A231="","",IF(E231="","Sin caducidad",IF(F231&lt;0,"Caducado",IF(F231&lt;=Configuración!$B$2,"Por caducar","Vigente"))))</f>
        <v/>
      </c>
      <c r="H231" s="12"/>
    </row>
    <row r="232" spans="1:8" x14ac:dyDescent="0.3">
      <c r="A232" s="4"/>
      <c r="B232" s="4"/>
      <c r="C232" s="5"/>
      <c r="D232" s="12"/>
      <c r="E232" s="7" t="str">
        <f t="shared" si="6"/>
        <v/>
      </c>
      <c r="F232" s="8" t="str">
        <f t="shared" ca="1" si="7"/>
        <v/>
      </c>
      <c r="G232" s="6" t="str">
        <f>IF(A232="","",IF(E232="","Sin caducidad",IF(F232&lt;0,"Caducado",IF(F232&lt;=Configuración!$B$2,"Por caducar","Vigente"))))</f>
        <v/>
      </c>
      <c r="H232" s="12"/>
    </row>
    <row r="233" spans="1:8" x14ac:dyDescent="0.3">
      <c r="A233" s="4"/>
      <c r="B233" s="4"/>
      <c r="C233" s="5"/>
      <c r="D233" s="12"/>
      <c r="E233" s="7" t="str">
        <f t="shared" si="6"/>
        <v/>
      </c>
      <c r="F233" s="8" t="str">
        <f t="shared" ca="1" si="7"/>
        <v/>
      </c>
      <c r="G233" s="6" t="str">
        <f>IF(A233="","",IF(E233="","Sin caducidad",IF(F233&lt;0,"Caducado",IF(F233&lt;=Configuración!$B$2,"Por caducar","Vigente"))))</f>
        <v/>
      </c>
      <c r="H233" s="12"/>
    </row>
    <row r="234" spans="1:8" x14ac:dyDescent="0.3">
      <c r="A234" s="4"/>
      <c r="B234" s="4"/>
      <c r="C234" s="5"/>
      <c r="D234" s="12"/>
      <c r="E234" s="7" t="str">
        <f t="shared" si="6"/>
        <v/>
      </c>
      <c r="F234" s="8" t="str">
        <f t="shared" ca="1" si="7"/>
        <v/>
      </c>
      <c r="G234" s="6" t="str">
        <f>IF(A234="","",IF(E234="","Sin caducidad",IF(F234&lt;0,"Caducado",IF(F234&lt;=Configuración!$B$2,"Por caducar","Vigente"))))</f>
        <v/>
      </c>
      <c r="H234" s="12"/>
    </row>
    <row r="235" spans="1:8" x14ac:dyDescent="0.3">
      <c r="A235" s="4"/>
      <c r="B235" s="4"/>
      <c r="C235" s="5"/>
      <c r="D235" s="12"/>
      <c r="E235" s="7" t="str">
        <f t="shared" si="6"/>
        <v/>
      </c>
      <c r="F235" s="8" t="str">
        <f t="shared" ca="1" si="7"/>
        <v/>
      </c>
      <c r="G235" s="6" t="str">
        <f>IF(A235="","",IF(E235="","Sin caducidad",IF(F235&lt;0,"Caducado",IF(F235&lt;=Configuración!$B$2,"Por caducar","Vigente"))))</f>
        <v/>
      </c>
      <c r="H235" s="12"/>
    </row>
    <row r="236" spans="1:8" x14ac:dyDescent="0.3">
      <c r="A236" s="4"/>
      <c r="B236" s="4"/>
      <c r="C236" s="5"/>
      <c r="D236" s="12"/>
      <c r="E236" s="7" t="str">
        <f t="shared" si="6"/>
        <v/>
      </c>
      <c r="F236" s="8" t="str">
        <f t="shared" ca="1" si="7"/>
        <v/>
      </c>
      <c r="G236" s="6" t="str">
        <f>IF(A236="","",IF(E236="","Sin caducidad",IF(F236&lt;0,"Caducado",IF(F236&lt;=Configuración!$B$2,"Por caducar","Vigente"))))</f>
        <v/>
      </c>
      <c r="H236" s="12"/>
    </row>
    <row r="237" spans="1:8" x14ac:dyDescent="0.3">
      <c r="A237" s="4"/>
      <c r="B237" s="4"/>
      <c r="C237" s="5"/>
      <c r="D237" s="12"/>
      <c r="E237" s="7" t="str">
        <f t="shared" si="6"/>
        <v/>
      </c>
      <c r="F237" s="8" t="str">
        <f t="shared" ca="1" si="7"/>
        <v/>
      </c>
      <c r="G237" s="6" t="str">
        <f>IF(A237="","",IF(E237="","Sin caducidad",IF(F237&lt;0,"Caducado",IF(F237&lt;=Configuración!$B$2,"Por caducar","Vigente"))))</f>
        <v/>
      </c>
      <c r="H237" s="12"/>
    </row>
    <row r="238" spans="1:8" x14ac:dyDescent="0.3">
      <c r="A238" s="4"/>
      <c r="B238" s="4"/>
      <c r="C238" s="5"/>
      <c r="D238" s="12"/>
      <c r="E238" s="7" t="str">
        <f t="shared" si="6"/>
        <v/>
      </c>
      <c r="F238" s="8" t="str">
        <f t="shared" ca="1" si="7"/>
        <v/>
      </c>
      <c r="G238" s="6" t="str">
        <f>IF(A238="","",IF(E238="","Sin caducidad",IF(F238&lt;0,"Caducado",IF(F238&lt;=Configuración!$B$2,"Por caducar","Vigente"))))</f>
        <v/>
      </c>
      <c r="H238" s="12"/>
    </row>
    <row r="239" spans="1:8" x14ac:dyDescent="0.3">
      <c r="A239" s="4"/>
      <c r="B239" s="4"/>
      <c r="C239" s="5"/>
      <c r="D239" s="12"/>
      <c r="E239" s="7" t="str">
        <f t="shared" si="6"/>
        <v/>
      </c>
      <c r="F239" s="8" t="str">
        <f t="shared" ca="1" si="7"/>
        <v/>
      </c>
      <c r="G239" s="6" t="str">
        <f>IF(A239="","",IF(E239="","Sin caducidad",IF(F239&lt;0,"Caducado",IF(F239&lt;=Configuración!$B$2,"Por caducar","Vigente"))))</f>
        <v/>
      </c>
      <c r="H239" s="12"/>
    </row>
    <row r="240" spans="1:8" x14ac:dyDescent="0.3">
      <c r="A240" s="4"/>
      <c r="B240" s="4"/>
      <c r="C240" s="5"/>
      <c r="D240" s="12"/>
      <c r="E240" s="7" t="str">
        <f t="shared" si="6"/>
        <v/>
      </c>
      <c r="F240" s="8" t="str">
        <f t="shared" ca="1" si="7"/>
        <v/>
      </c>
      <c r="G240" s="6" t="str">
        <f>IF(A240="","",IF(E240="","Sin caducidad",IF(F240&lt;0,"Caducado",IF(F240&lt;=Configuración!$B$2,"Por caducar","Vigente"))))</f>
        <v/>
      </c>
      <c r="H240" s="12"/>
    </row>
    <row r="241" spans="1:8" x14ac:dyDescent="0.3">
      <c r="A241" s="4"/>
      <c r="B241" s="4"/>
      <c r="C241" s="5"/>
      <c r="D241" s="12"/>
      <c r="E241" s="7" t="str">
        <f t="shared" si="6"/>
        <v/>
      </c>
      <c r="F241" s="8" t="str">
        <f t="shared" ca="1" si="7"/>
        <v/>
      </c>
      <c r="G241" s="6" t="str">
        <f>IF(A241="","",IF(E241="","Sin caducidad",IF(F241&lt;0,"Caducado",IF(F241&lt;=Configuración!$B$2,"Por caducar","Vigente"))))</f>
        <v/>
      </c>
      <c r="H241" s="12"/>
    </row>
    <row r="242" spans="1:8" x14ac:dyDescent="0.3">
      <c r="A242" s="4"/>
      <c r="B242" s="4"/>
      <c r="C242" s="5"/>
      <c r="D242" s="12"/>
      <c r="E242" s="7" t="str">
        <f t="shared" si="6"/>
        <v/>
      </c>
      <c r="F242" s="8" t="str">
        <f t="shared" ca="1" si="7"/>
        <v/>
      </c>
      <c r="G242" s="6" t="str">
        <f>IF(A242="","",IF(E242="","Sin caducidad",IF(F242&lt;0,"Caducado",IF(F242&lt;=Configuración!$B$2,"Por caducar","Vigente"))))</f>
        <v/>
      </c>
      <c r="H242" s="12"/>
    </row>
    <row r="243" spans="1:8" x14ac:dyDescent="0.3">
      <c r="A243" s="4"/>
      <c r="B243" s="4"/>
      <c r="C243" s="5"/>
      <c r="D243" s="12"/>
      <c r="E243" s="7" t="str">
        <f t="shared" si="6"/>
        <v/>
      </c>
      <c r="F243" s="8" t="str">
        <f t="shared" ca="1" si="7"/>
        <v/>
      </c>
      <c r="G243" s="6" t="str">
        <f>IF(A243="","",IF(E243="","Sin caducidad",IF(F243&lt;0,"Caducado",IF(F243&lt;=Configuración!$B$2,"Por caducar","Vigente"))))</f>
        <v/>
      </c>
      <c r="H243" s="12"/>
    </row>
    <row r="244" spans="1:8" x14ac:dyDescent="0.3">
      <c r="A244" s="4"/>
      <c r="B244" s="4"/>
      <c r="C244" s="5"/>
      <c r="D244" s="12"/>
      <c r="E244" s="7" t="str">
        <f t="shared" si="6"/>
        <v/>
      </c>
      <c r="F244" s="8" t="str">
        <f t="shared" ca="1" si="7"/>
        <v/>
      </c>
      <c r="G244" s="6" t="str">
        <f>IF(A244="","",IF(E244="","Sin caducidad",IF(F244&lt;0,"Caducado",IF(F244&lt;=Configuración!$B$2,"Por caducar","Vigente"))))</f>
        <v/>
      </c>
      <c r="H244" s="12"/>
    </row>
    <row r="245" spans="1:8" x14ac:dyDescent="0.3">
      <c r="A245" s="4"/>
      <c r="B245" s="4"/>
      <c r="C245" s="5"/>
      <c r="D245" s="12"/>
      <c r="E245" s="7" t="str">
        <f t="shared" si="6"/>
        <v/>
      </c>
      <c r="F245" s="8" t="str">
        <f t="shared" ca="1" si="7"/>
        <v/>
      </c>
      <c r="G245" s="6" t="str">
        <f>IF(A245="","",IF(E245="","Sin caducidad",IF(F245&lt;0,"Caducado",IF(F245&lt;=Configuración!$B$2,"Por caducar","Vigente"))))</f>
        <v/>
      </c>
      <c r="H245" s="12"/>
    </row>
    <row r="246" spans="1:8" x14ac:dyDescent="0.3">
      <c r="A246" s="4"/>
      <c r="B246" s="4"/>
      <c r="C246" s="5"/>
      <c r="D246" s="12"/>
      <c r="E246" s="7" t="str">
        <f t="shared" si="6"/>
        <v/>
      </c>
      <c r="F246" s="8" t="str">
        <f t="shared" ca="1" si="7"/>
        <v/>
      </c>
      <c r="G246" s="6" t="str">
        <f>IF(A246="","",IF(E246="","Sin caducidad",IF(F246&lt;0,"Caducado",IF(F246&lt;=Configuración!$B$2,"Por caducar","Vigente"))))</f>
        <v/>
      </c>
      <c r="H246" s="12"/>
    </row>
    <row r="247" spans="1:8" x14ac:dyDescent="0.3">
      <c r="A247" s="4"/>
      <c r="B247" s="4"/>
      <c r="C247" s="5"/>
      <c r="D247" s="12"/>
      <c r="E247" s="7" t="str">
        <f t="shared" si="6"/>
        <v/>
      </c>
      <c r="F247" s="8" t="str">
        <f t="shared" ca="1" si="7"/>
        <v/>
      </c>
      <c r="G247" s="6" t="str">
        <f>IF(A247="","",IF(E247="","Sin caducidad",IF(F247&lt;0,"Caducado",IF(F247&lt;=Configuración!$B$2,"Por caducar","Vigente"))))</f>
        <v/>
      </c>
      <c r="H247" s="12"/>
    </row>
    <row r="248" spans="1:8" x14ac:dyDescent="0.3">
      <c r="A248" s="4"/>
      <c r="B248" s="4"/>
      <c r="C248" s="5"/>
      <c r="D248" s="12"/>
      <c r="E248" s="7" t="str">
        <f t="shared" si="6"/>
        <v/>
      </c>
      <c r="F248" s="8" t="str">
        <f t="shared" ca="1" si="7"/>
        <v/>
      </c>
      <c r="G248" s="6" t="str">
        <f>IF(A248="","",IF(E248="","Sin caducidad",IF(F248&lt;0,"Caducado",IF(F248&lt;=Configuración!$B$2,"Por caducar","Vigente"))))</f>
        <v/>
      </c>
      <c r="H248" s="12"/>
    </row>
    <row r="249" spans="1:8" x14ac:dyDescent="0.3">
      <c r="A249" s="4"/>
      <c r="B249" s="4"/>
      <c r="C249" s="5"/>
      <c r="D249" s="12"/>
      <c r="E249" s="7" t="str">
        <f t="shared" si="6"/>
        <v/>
      </c>
      <c r="F249" s="8" t="str">
        <f t="shared" ca="1" si="7"/>
        <v/>
      </c>
      <c r="G249" s="6" t="str">
        <f>IF(A249="","",IF(E249="","Sin caducidad",IF(F249&lt;0,"Caducado",IF(F249&lt;=Configuración!$B$2,"Por caducar","Vigente"))))</f>
        <v/>
      </c>
      <c r="H249" s="12"/>
    </row>
    <row r="250" spans="1:8" x14ac:dyDescent="0.3">
      <c r="A250" s="4"/>
      <c r="B250" s="4"/>
      <c r="C250" s="5"/>
      <c r="D250" s="12"/>
      <c r="E250" s="7" t="str">
        <f t="shared" si="6"/>
        <v/>
      </c>
      <c r="F250" s="8" t="str">
        <f t="shared" ca="1" si="7"/>
        <v/>
      </c>
      <c r="G250" s="6" t="str">
        <f>IF(A250="","",IF(E250="","Sin caducidad",IF(F250&lt;0,"Caducado",IF(F250&lt;=Configuración!$B$2,"Por caducar","Vigente"))))</f>
        <v/>
      </c>
      <c r="H250" s="12"/>
    </row>
    <row r="251" spans="1:8" x14ac:dyDescent="0.3">
      <c r="A251" s="4"/>
      <c r="B251" s="4"/>
      <c r="C251" s="5"/>
      <c r="D251" s="12"/>
      <c r="E251" s="7" t="str">
        <f t="shared" si="6"/>
        <v/>
      </c>
      <c r="F251" s="8" t="str">
        <f t="shared" ca="1" si="7"/>
        <v/>
      </c>
      <c r="G251" s="6" t="str">
        <f>IF(A251="","",IF(E251="","Sin caducidad",IF(F251&lt;0,"Caducado",IF(F251&lt;=Configuración!$B$2,"Por caducar","Vigente"))))</f>
        <v/>
      </c>
      <c r="H251" s="12"/>
    </row>
    <row r="252" spans="1:8" x14ac:dyDescent="0.3">
      <c r="A252" s="4"/>
      <c r="B252" s="4"/>
      <c r="C252" s="5"/>
      <c r="D252" s="12"/>
      <c r="E252" s="7" t="str">
        <f t="shared" si="6"/>
        <v/>
      </c>
      <c r="F252" s="8" t="str">
        <f t="shared" ca="1" si="7"/>
        <v/>
      </c>
      <c r="G252" s="6" t="str">
        <f>IF(A252="","",IF(E252="","Sin caducidad",IF(F252&lt;0,"Caducado",IF(F252&lt;=Configuración!$B$2,"Por caducar","Vigente"))))</f>
        <v/>
      </c>
      <c r="H252" s="12"/>
    </row>
    <row r="253" spans="1:8" x14ac:dyDescent="0.3">
      <c r="A253" s="4"/>
      <c r="B253" s="4"/>
      <c r="C253" s="5"/>
      <c r="D253" s="12"/>
      <c r="E253" s="7" t="str">
        <f t="shared" si="6"/>
        <v/>
      </c>
      <c r="F253" s="8" t="str">
        <f t="shared" ca="1" si="7"/>
        <v/>
      </c>
      <c r="G253" s="6" t="str">
        <f>IF(A253="","",IF(E253="","Sin caducidad",IF(F253&lt;0,"Caducado",IF(F253&lt;=Configuración!$B$2,"Por caducar","Vigente"))))</f>
        <v/>
      </c>
      <c r="H253" s="12"/>
    </row>
    <row r="254" spans="1:8" x14ac:dyDescent="0.3">
      <c r="A254" s="4"/>
      <c r="B254" s="4"/>
      <c r="C254" s="5"/>
      <c r="D254" s="12"/>
      <c r="E254" s="7" t="str">
        <f t="shared" si="6"/>
        <v/>
      </c>
      <c r="F254" s="8" t="str">
        <f t="shared" ca="1" si="7"/>
        <v/>
      </c>
      <c r="G254" s="6" t="str">
        <f>IF(A254="","",IF(E254="","Sin caducidad",IF(F254&lt;0,"Caducado",IF(F254&lt;=Configuración!$B$2,"Por caducar","Vigente"))))</f>
        <v/>
      </c>
      <c r="H254" s="12"/>
    </row>
    <row r="255" spans="1:8" x14ac:dyDescent="0.3">
      <c r="A255" s="4"/>
      <c r="B255" s="4"/>
      <c r="C255" s="5"/>
      <c r="D255" s="12"/>
      <c r="E255" s="7" t="str">
        <f t="shared" si="6"/>
        <v/>
      </c>
      <c r="F255" s="8" t="str">
        <f t="shared" ca="1" si="7"/>
        <v/>
      </c>
      <c r="G255" s="6" t="str">
        <f>IF(A255="","",IF(E255="","Sin caducidad",IF(F255&lt;0,"Caducado",IF(F255&lt;=Configuración!$B$2,"Por caducar","Vigente"))))</f>
        <v/>
      </c>
      <c r="H255" s="12"/>
    </row>
    <row r="256" spans="1:8" x14ac:dyDescent="0.3">
      <c r="A256" s="4"/>
      <c r="B256" s="4"/>
      <c r="C256" s="5"/>
      <c r="D256" s="12"/>
      <c r="E256" s="7" t="str">
        <f t="shared" si="6"/>
        <v/>
      </c>
      <c r="F256" s="8" t="str">
        <f t="shared" ca="1" si="7"/>
        <v/>
      </c>
      <c r="G256" s="6" t="str">
        <f>IF(A256="","",IF(E256="","Sin caducidad",IF(F256&lt;0,"Caducado",IF(F256&lt;=Configuración!$B$2,"Por caducar","Vigente"))))</f>
        <v/>
      </c>
      <c r="H256" s="12"/>
    </row>
    <row r="257" spans="1:8" x14ac:dyDescent="0.3">
      <c r="A257" s="4"/>
      <c r="B257" s="4"/>
      <c r="C257" s="5"/>
      <c r="D257" s="12"/>
      <c r="E257" s="7" t="str">
        <f t="shared" si="6"/>
        <v/>
      </c>
      <c r="F257" s="8" t="str">
        <f t="shared" ca="1" si="7"/>
        <v/>
      </c>
      <c r="G257" s="6" t="str">
        <f>IF(A257="","",IF(E257="","Sin caducidad",IF(F257&lt;0,"Caducado",IF(F257&lt;=Configuración!$B$2,"Por caducar","Vigente"))))</f>
        <v/>
      </c>
      <c r="H257" s="12"/>
    </row>
    <row r="258" spans="1:8" x14ac:dyDescent="0.3">
      <c r="A258" s="4"/>
      <c r="B258" s="4"/>
      <c r="C258" s="5"/>
      <c r="D258" s="12"/>
      <c r="E258" s="7" t="str">
        <f t="shared" ref="E258:E321" si="8">IF(OR(C258="",D258=""),"",EDATE(C258,D258))</f>
        <v/>
      </c>
      <c r="F258" s="8" t="str">
        <f t="shared" ref="F258:F321" ca="1" si="9">IF(E258="","",E258-TODAY())</f>
        <v/>
      </c>
      <c r="G258" s="6" t="str">
        <f>IF(A258="","",IF(E258="","Sin caducidad",IF(F258&lt;0,"Caducado",IF(F258&lt;=Configuración!$B$2,"Por caducar","Vigente"))))</f>
        <v/>
      </c>
      <c r="H258" s="12"/>
    </row>
    <row r="259" spans="1:8" x14ac:dyDescent="0.3">
      <c r="A259" s="4"/>
      <c r="B259" s="4"/>
      <c r="C259" s="5"/>
      <c r="D259" s="12"/>
      <c r="E259" s="7" t="str">
        <f t="shared" si="8"/>
        <v/>
      </c>
      <c r="F259" s="8" t="str">
        <f t="shared" ca="1" si="9"/>
        <v/>
      </c>
      <c r="G259" s="6" t="str">
        <f>IF(A259="","",IF(E259="","Sin caducidad",IF(F259&lt;0,"Caducado",IF(F259&lt;=Configuración!$B$2,"Por caducar","Vigente"))))</f>
        <v/>
      </c>
      <c r="H259" s="12"/>
    </row>
    <row r="260" spans="1:8" x14ac:dyDescent="0.3">
      <c r="A260" s="4"/>
      <c r="B260" s="4"/>
      <c r="C260" s="5"/>
      <c r="D260" s="12"/>
      <c r="E260" s="7" t="str">
        <f t="shared" si="8"/>
        <v/>
      </c>
      <c r="F260" s="8" t="str">
        <f t="shared" ca="1" si="9"/>
        <v/>
      </c>
      <c r="G260" s="6" t="str">
        <f>IF(A260="","",IF(E260="","Sin caducidad",IF(F260&lt;0,"Caducado",IF(F260&lt;=Configuración!$B$2,"Por caducar","Vigente"))))</f>
        <v/>
      </c>
      <c r="H260" s="12"/>
    </row>
    <row r="261" spans="1:8" x14ac:dyDescent="0.3">
      <c r="A261" s="4"/>
      <c r="B261" s="4"/>
      <c r="C261" s="5"/>
      <c r="D261" s="12"/>
      <c r="E261" s="7" t="str">
        <f t="shared" si="8"/>
        <v/>
      </c>
      <c r="F261" s="8" t="str">
        <f t="shared" ca="1" si="9"/>
        <v/>
      </c>
      <c r="G261" s="6" t="str">
        <f>IF(A261="","",IF(E261="","Sin caducidad",IF(F261&lt;0,"Caducado",IF(F261&lt;=Configuración!$B$2,"Por caducar","Vigente"))))</f>
        <v/>
      </c>
      <c r="H261" s="12"/>
    </row>
    <row r="262" spans="1:8" x14ac:dyDescent="0.3">
      <c r="A262" s="4"/>
      <c r="B262" s="4"/>
      <c r="C262" s="5"/>
      <c r="D262" s="12"/>
      <c r="E262" s="7" t="str">
        <f t="shared" si="8"/>
        <v/>
      </c>
      <c r="F262" s="8" t="str">
        <f t="shared" ca="1" si="9"/>
        <v/>
      </c>
      <c r="G262" s="6" t="str">
        <f>IF(A262="","",IF(E262="","Sin caducidad",IF(F262&lt;0,"Caducado",IF(F262&lt;=Configuración!$B$2,"Por caducar","Vigente"))))</f>
        <v/>
      </c>
      <c r="H262" s="12"/>
    </row>
    <row r="263" spans="1:8" x14ac:dyDescent="0.3">
      <c r="A263" s="4"/>
      <c r="B263" s="4"/>
      <c r="C263" s="5"/>
      <c r="D263" s="12"/>
      <c r="E263" s="7" t="str">
        <f t="shared" si="8"/>
        <v/>
      </c>
      <c r="F263" s="8" t="str">
        <f t="shared" ca="1" si="9"/>
        <v/>
      </c>
      <c r="G263" s="6" t="str">
        <f>IF(A263="","",IF(E263="","Sin caducidad",IF(F263&lt;0,"Caducado",IF(F263&lt;=Configuración!$B$2,"Por caducar","Vigente"))))</f>
        <v/>
      </c>
      <c r="H263" s="12"/>
    </row>
    <row r="264" spans="1:8" x14ac:dyDescent="0.3">
      <c r="A264" s="4"/>
      <c r="B264" s="4"/>
      <c r="C264" s="5"/>
      <c r="D264" s="12"/>
      <c r="E264" s="7" t="str">
        <f t="shared" si="8"/>
        <v/>
      </c>
      <c r="F264" s="8" t="str">
        <f t="shared" ca="1" si="9"/>
        <v/>
      </c>
      <c r="G264" s="6" t="str">
        <f>IF(A264="","",IF(E264="","Sin caducidad",IF(F264&lt;0,"Caducado",IF(F264&lt;=Configuración!$B$2,"Por caducar","Vigente"))))</f>
        <v/>
      </c>
      <c r="H264" s="12"/>
    </row>
    <row r="265" spans="1:8" x14ac:dyDescent="0.3">
      <c r="A265" s="4"/>
      <c r="B265" s="4"/>
      <c r="C265" s="5"/>
      <c r="D265" s="12"/>
      <c r="E265" s="7" t="str">
        <f t="shared" si="8"/>
        <v/>
      </c>
      <c r="F265" s="8" t="str">
        <f t="shared" ca="1" si="9"/>
        <v/>
      </c>
      <c r="G265" s="6" t="str">
        <f>IF(A265="","",IF(E265="","Sin caducidad",IF(F265&lt;0,"Caducado",IF(F265&lt;=Configuración!$B$2,"Por caducar","Vigente"))))</f>
        <v/>
      </c>
      <c r="H265" s="12"/>
    </row>
    <row r="266" spans="1:8" x14ac:dyDescent="0.3">
      <c r="A266" s="4"/>
      <c r="B266" s="4"/>
      <c r="C266" s="5"/>
      <c r="D266" s="12"/>
      <c r="E266" s="7" t="str">
        <f t="shared" si="8"/>
        <v/>
      </c>
      <c r="F266" s="8" t="str">
        <f t="shared" ca="1" si="9"/>
        <v/>
      </c>
      <c r="G266" s="6" t="str">
        <f>IF(A266="","",IF(E266="","Sin caducidad",IF(F266&lt;0,"Caducado",IF(F266&lt;=Configuración!$B$2,"Por caducar","Vigente"))))</f>
        <v/>
      </c>
      <c r="H266" s="12"/>
    </row>
    <row r="267" spans="1:8" x14ac:dyDescent="0.3">
      <c r="A267" s="4"/>
      <c r="B267" s="4"/>
      <c r="C267" s="5"/>
      <c r="D267" s="12"/>
      <c r="E267" s="7" t="str">
        <f t="shared" si="8"/>
        <v/>
      </c>
      <c r="F267" s="8" t="str">
        <f t="shared" ca="1" si="9"/>
        <v/>
      </c>
      <c r="G267" s="6" t="str">
        <f>IF(A267="","",IF(E267="","Sin caducidad",IF(F267&lt;0,"Caducado",IF(F267&lt;=Configuración!$B$2,"Por caducar","Vigente"))))</f>
        <v/>
      </c>
      <c r="H267" s="12"/>
    </row>
    <row r="268" spans="1:8" x14ac:dyDescent="0.3">
      <c r="A268" s="4"/>
      <c r="B268" s="4"/>
      <c r="C268" s="5"/>
      <c r="D268" s="12"/>
      <c r="E268" s="7" t="str">
        <f t="shared" si="8"/>
        <v/>
      </c>
      <c r="F268" s="8" t="str">
        <f t="shared" ca="1" si="9"/>
        <v/>
      </c>
      <c r="G268" s="6" t="str">
        <f>IF(A268="","",IF(E268="","Sin caducidad",IF(F268&lt;0,"Caducado",IF(F268&lt;=Configuración!$B$2,"Por caducar","Vigente"))))</f>
        <v/>
      </c>
      <c r="H268" s="12"/>
    </row>
    <row r="269" spans="1:8" x14ac:dyDescent="0.3">
      <c r="A269" s="4"/>
      <c r="B269" s="4"/>
      <c r="C269" s="5"/>
      <c r="D269" s="12"/>
      <c r="E269" s="7" t="str">
        <f t="shared" si="8"/>
        <v/>
      </c>
      <c r="F269" s="8" t="str">
        <f t="shared" ca="1" si="9"/>
        <v/>
      </c>
      <c r="G269" s="6" t="str">
        <f>IF(A269="","",IF(E269="","Sin caducidad",IF(F269&lt;0,"Caducado",IF(F269&lt;=Configuración!$B$2,"Por caducar","Vigente"))))</f>
        <v/>
      </c>
      <c r="H269" s="12"/>
    </row>
    <row r="270" spans="1:8" x14ac:dyDescent="0.3">
      <c r="A270" s="4"/>
      <c r="B270" s="4"/>
      <c r="C270" s="5"/>
      <c r="D270" s="12"/>
      <c r="E270" s="7" t="str">
        <f t="shared" si="8"/>
        <v/>
      </c>
      <c r="F270" s="8" t="str">
        <f t="shared" ca="1" si="9"/>
        <v/>
      </c>
      <c r="G270" s="6" t="str">
        <f>IF(A270="","",IF(E270="","Sin caducidad",IF(F270&lt;0,"Caducado",IF(F270&lt;=Configuración!$B$2,"Por caducar","Vigente"))))</f>
        <v/>
      </c>
      <c r="H270" s="12"/>
    </row>
    <row r="271" spans="1:8" x14ac:dyDescent="0.3">
      <c r="A271" s="4"/>
      <c r="B271" s="4"/>
      <c r="C271" s="5"/>
      <c r="D271" s="12"/>
      <c r="E271" s="7" t="str">
        <f t="shared" si="8"/>
        <v/>
      </c>
      <c r="F271" s="8" t="str">
        <f t="shared" ca="1" si="9"/>
        <v/>
      </c>
      <c r="G271" s="6" t="str">
        <f>IF(A271="","",IF(E271="","Sin caducidad",IF(F271&lt;0,"Caducado",IF(F271&lt;=Configuración!$B$2,"Por caducar","Vigente"))))</f>
        <v/>
      </c>
      <c r="H271" s="12"/>
    </row>
    <row r="272" spans="1:8" x14ac:dyDescent="0.3">
      <c r="A272" s="4"/>
      <c r="B272" s="4"/>
      <c r="C272" s="5"/>
      <c r="D272" s="12"/>
      <c r="E272" s="7" t="str">
        <f t="shared" si="8"/>
        <v/>
      </c>
      <c r="F272" s="8" t="str">
        <f t="shared" ca="1" si="9"/>
        <v/>
      </c>
      <c r="G272" s="6" t="str">
        <f>IF(A272="","",IF(E272="","Sin caducidad",IF(F272&lt;0,"Caducado",IF(F272&lt;=Configuración!$B$2,"Por caducar","Vigente"))))</f>
        <v/>
      </c>
      <c r="H272" s="12"/>
    </row>
    <row r="273" spans="1:8" x14ac:dyDescent="0.3">
      <c r="A273" s="4"/>
      <c r="B273" s="4"/>
      <c r="C273" s="5"/>
      <c r="D273" s="12"/>
      <c r="E273" s="7" t="str">
        <f t="shared" si="8"/>
        <v/>
      </c>
      <c r="F273" s="8" t="str">
        <f t="shared" ca="1" si="9"/>
        <v/>
      </c>
      <c r="G273" s="6" t="str">
        <f>IF(A273="","",IF(E273="","Sin caducidad",IF(F273&lt;0,"Caducado",IF(F273&lt;=Configuración!$B$2,"Por caducar","Vigente"))))</f>
        <v/>
      </c>
      <c r="H273" s="12"/>
    </row>
    <row r="274" spans="1:8" x14ac:dyDescent="0.3">
      <c r="A274" s="4"/>
      <c r="B274" s="4"/>
      <c r="C274" s="5"/>
      <c r="D274" s="12"/>
      <c r="E274" s="7" t="str">
        <f t="shared" si="8"/>
        <v/>
      </c>
      <c r="F274" s="8" t="str">
        <f t="shared" ca="1" si="9"/>
        <v/>
      </c>
      <c r="G274" s="6" t="str">
        <f>IF(A274="","",IF(E274="","Sin caducidad",IF(F274&lt;0,"Caducado",IF(F274&lt;=Configuración!$B$2,"Por caducar","Vigente"))))</f>
        <v/>
      </c>
      <c r="H274" s="12"/>
    </row>
    <row r="275" spans="1:8" x14ac:dyDescent="0.3">
      <c r="A275" s="4"/>
      <c r="B275" s="4"/>
      <c r="C275" s="5"/>
      <c r="D275" s="12"/>
      <c r="E275" s="7" t="str">
        <f t="shared" si="8"/>
        <v/>
      </c>
      <c r="F275" s="8" t="str">
        <f t="shared" ca="1" si="9"/>
        <v/>
      </c>
      <c r="G275" s="6" t="str">
        <f>IF(A275="","",IF(E275="","Sin caducidad",IF(F275&lt;0,"Caducado",IF(F275&lt;=Configuración!$B$2,"Por caducar","Vigente"))))</f>
        <v/>
      </c>
      <c r="H275" s="12"/>
    </row>
    <row r="276" spans="1:8" x14ac:dyDescent="0.3">
      <c r="A276" s="4"/>
      <c r="B276" s="4"/>
      <c r="C276" s="5"/>
      <c r="D276" s="12"/>
      <c r="E276" s="7" t="str">
        <f t="shared" si="8"/>
        <v/>
      </c>
      <c r="F276" s="8" t="str">
        <f t="shared" ca="1" si="9"/>
        <v/>
      </c>
      <c r="G276" s="6" t="str">
        <f>IF(A276="","",IF(E276="","Sin caducidad",IF(F276&lt;0,"Caducado",IF(F276&lt;=Configuración!$B$2,"Por caducar","Vigente"))))</f>
        <v/>
      </c>
      <c r="H276" s="12"/>
    </row>
    <row r="277" spans="1:8" x14ac:dyDescent="0.3">
      <c r="A277" s="4"/>
      <c r="B277" s="4"/>
      <c r="C277" s="5"/>
      <c r="D277" s="12"/>
      <c r="E277" s="7" t="str">
        <f t="shared" si="8"/>
        <v/>
      </c>
      <c r="F277" s="8" t="str">
        <f t="shared" ca="1" si="9"/>
        <v/>
      </c>
      <c r="G277" s="6" t="str">
        <f>IF(A277="","",IF(E277="","Sin caducidad",IF(F277&lt;0,"Caducado",IF(F277&lt;=Configuración!$B$2,"Por caducar","Vigente"))))</f>
        <v/>
      </c>
      <c r="H277" s="12"/>
    </row>
    <row r="278" spans="1:8" x14ac:dyDescent="0.3">
      <c r="A278" s="4"/>
      <c r="B278" s="4"/>
      <c r="C278" s="5"/>
      <c r="D278" s="12"/>
      <c r="E278" s="7" t="str">
        <f t="shared" si="8"/>
        <v/>
      </c>
      <c r="F278" s="8" t="str">
        <f t="shared" ca="1" si="9"/>
        <v/>
      </c>
      <c r="G278" s="6" t="str">
        <f>IF(A278="","",IF(E278="","Sin caducidad",IF(F278&lt;0,"Caducado",IF(F278&lt;=Configuración!$B$2,"Por caducar","Vigente"))))</f>
        <v/>
      </c>
      <c r="H278" s="12"/>
    </row>
    <row r="279" spans="1:8" x14ac:dyDescent="0.3">
      <c r="A279" s="4"/>
      <c r="B279" s="4"/>
      <c r="C279" s="5"/>
      <c r="D279" s="12"/>
      <c r="E279" s="7" t="str">
        <f t="shared" si="8"/>
        <v/>
      </c>
      <c r="F279" s="8" t="str">
        <f t="shared" ca="1" si="9"/>
        <v/>
      </c>
      <c r="G279" s="6" t="str">
        <f>IF(A279="","",IF(E279="","Sin caducidad",IF(F279&lt;0,"Caducado",IF(F279&lt;=Configuración!$B$2,"Por caducar","Vigente"))))</f>
        <v/>
      </c>
      <c r="H279" s="12"/>
    </row>
    <row r="280" spans="1:8" x14ac:dyDescent="0.3">
      <c r="A280" s="4"/>
      <c r="B280" s="4"/>
      <c r="C280" s="5"/>
      <c r="D280" s="12"/>
      <c r="E280" s="7" t="str">
        <f t="shared" si="8"/>
        <v/>
      </c>
      <c r="F280" s="8" t="str">
        <f t="shared" ca="1" si="9"/>
        <v/>
      </c>
      <c r="G280" s="6" t="str">
        <f>IF(A280="","",IF(E280="","Sin caducidad",IF(F280&lt;0,"Caducado",IF(F280&lt;=Configuración!$B$2,"Por caducar","Vigente"))))</f>
        <v/>
      </c>
      <c r="H280" s="12"/>
    </row>
    <row r="281" spans="1:8" x14ac:dyDescent="0.3">
      <c r="A281" s="4"/>
      <c r="B281" s="4"/>
      <c r="C281" s="5"/>
      <c r="D281" s="12"/>
      <c r="E281" s="7" t="str">
        <f t="shared" si="8"/>
        <v/>
      </c>
      <c r="F281" s="8" t="str">
        <f t="shared" ca="1" si="9"/>
        <v/>
      </c>
      <c r="G281" s="6" t="str">
        <f>IF(A281="","",IF(E281="","Sin caducidad",IF(F281&lt;0,"Caducado",IF(F281&lt;=Configuración!$B$2,"Por caducar","Vigente"))))</f>
        <v/>
      </c>
      <c r="H281" s="12"/>
    </row>
    <row r="282" spans="1:8" x14ac:dyDescent="0.3">
      <c r="A282" s="4"/>
      <c r="B282" s="4"/>
      <c r="C282" s="5"/>
      <c r="D282" s="12"/>
      <c r="E282" s="7" t="str">
        <f t="shared" si="8"/>
        <v/>
      </c>
      <c r="F282" s="8" t="str">
        <f t="shared" ca="1" si="9"/>
        <v/>
      </c>
      <c r="G282" s="6" t="str">
        <f>IF(A282="","",IF(E282="","Sin caducidad",IF(F282&lt;0,"Caducado",IF(F282&lt;=Configuración!$B$2,"Por caducar","Vigente"))))</f>
        <v/>
      </c>
      <c r="H282" s="12"/>
    </row>
    <row r="283" spans="1:8" x14ac:dyDescent="0.3">
      <c r="A283" s="4"/>
      <c r="B283" s="4"/>
      <c r="C283" s="5"/>
      <c r="D283" s="12"/>
      <c r="E283" s="7" t="str">
        <f t="shared" si="8"/>
        <v/>
      </c>
      <c r="F283" s="8" t="str">
        <f t="shared" ca="1" si="9"/>
        <v/>
      </c>
      <c r="G283" s="6" t="str">
        <f>IF(A283="","",IF(E283="","Sin caducidad",IF(F283&lt;0,"Caducado",IF(F283&lt;=Configuración!$B$2,"Por caducar","Vigente"))))</f>
        <v/>
      </c>
      <c r="H283" s="12"/>
    </row>
    <row r="284" spans="1:8" x14ac:dyDescent="0.3">
      <c r="A284" s="4"/>
      <c r="B284" s="4"/>
      <c r="C284" s="5"/>
      <c r="D284" s="12"/>
      <c r="E284" s="7" t="str">
        <f t="shared" si="8"/>
        <v/>
      </c>
      <c r="F284" s="8" t="str">
        <f t="shared" ca="1" si="9"/>
        <v/>
      </c>
      <c r="G284" s="6" t="str">
        <f>IF(A284="","",IF(E284="","Sin caducidad",IF(F284&lt;0,"Caducado",IF(F284&lt;=Configuración!$B$2,"Por caducar","Vigente"))))</f>
        <v/>
      </c>
      <c r="H284" s="12"/>
    </row>
    <row r="285" spans="1:8" x14ac:dyDescent="0.3">
      <c r="A285" s="4"/>
      <c r="B285" s="4"/>
      <c r="C285" s="5"/>
      <c r="D285" s="12"/>
      <c r="E285" s="7" t="str">
        <f t="shared" si="8"/>
        <v/>
      </c>
      <c r="F285" s="8" t="str">
        <f t="shared" ca="1" si="9"/>
        <v/>
      </c>
      <c r="G285" s="6" t="str">
        <f>IF(A285="","",IF(E285="","Sin caducidad",IF(F285&lt;0,"Caducado",IF(F285&lt;=Configuración!$B$2,"Por caducar","Vigente"))))</f>
        <v/>
      </c>
      <c r="H285" s="12"/>
    </row>
    <row r="286" spans="1:8" x14ac:dyDescent="0.3">
      <c r="A286" s="4"/>
      <c r="B286" s="4"/>
      <c r="C286" s="5"/>
      <c r="D286" s="12"/>
      <c r="E286" s="7" t="str">
        <f t="shared" si="8"/>
        <v/>
      </c>
      <c r="F286" s="8" t="str">
        <f t="shared" ca="1" si="9"/>
        <v/>
      </c>
      <c r="G286" s="6" t="str">
        <f>IF(A286="","",IF(E286="","Sin caducidad",IF(F286&lt;0,"Caducado",IF(F286&lt;=Configuración!$B$2,"Por caducar","Vigente"))))</f>
        <v/>
      </c>
      <c r="H286" s="12"/>
    </row>
    <row r="287" spans="1:8" x14ac:dyDescent="0.3">
      <c r="A287" s="4"/>
      <c r="B287" s="4"/>
      <c r="C287" s="5"/>
      <c r="D287" s="12"/>
      <c r="E287" s="7" t="str">
        <f t="shared" si="8"/>
        <v/>
      </c>
      <c r="F287" s="8" t="str">
        <f t="shared" ca="1" si="9"/>
        <v/>
      </c>
      <c r="G287" s="6" t="str">
        <f>IF(A287="","",IF(E287="","Sin caducidad",IF(F287&lt;0,"Caducado",IF(F287&lt;=Configuración!$B$2,"Por caducar","Vigente"))))</f>
        <v/>
      </c>
      <c r="H287" s="12"/>
    </row>
    <row r="288" spans="1:8" x14ac:dyDescent="0.3">
      <c r="A288" s="4"/>
      <c r="B288" s="4"/>
      <c r="C288" s="5"/>
      <c r="D288" s="12"/>
      <c r="E288" s="7" t="str">
        <f t="shared" si="8"/>
        <v/>
      </c>
      <c r="F288" s="8" t="str">
        <f t="shared" ca="1" si="9"/>
        <v/>
      </c>
      <c r="G288" s="6" t="str">
        <f>IF(A288="","",IF(E288="","Sin caducidad",IF(F288&lt;0,"Caducado",IF(F288&lt;=Configuración!$B$2,"Por caducar","Vigente"))))</f>
        <v/>
      </c>
      <c r="H288" s="12"/>
    </row>
    <row r="289" spans="1:8" x14ac:dyDescent="0.3">
      <c r="A289" s="4"/>
      <c r="B289" s="4"/>
      <c r="C289" s="5"/>
      <c r="D289" s="12"/>
      <c r="E289" s="7" t="str">
        <f t="shared" si="8"/>
        <v/>
      </c>
      <c r="F289" s="8" t="str">
        <f t="shared" ca="1" si="9"/>
        <v/>
      </c>
      <c r="G289" s="6" t="str">
        <f>IF(A289="","",IF(E289="","Sin caducidad",IF(F289&lt;0,"Caducado",IF(F289&lt;=Configuración!$B$2,"Por caducar","Vigente"))))</f>
        <v/>
      </c>
      <c r="H289" s="12"/>
    </row>
    <row r="290" spans="1:8" x14ac:dyDescent="0.3">
      <c r="A290" s="4"/>
      <c r="B290" s="4"/>
      <c r="C290" s="5"/>
      <c r="D290" s="12"/>
      <c r="E290" s="7" t="str">
        <f t="shared" si="8"/>
        <v/>
      </c>
      <c r="F290" s="8" t="str">
        <f t="shared" ca="1" si="9"/>
        <v/>
      </c>
      <c r="G290" s="6" t="str">
        <f>IF(A290="","",IF(E290="","Sin caducidad",IF(F290&lt;0,"Caducado",IF(F290&lt;=Configuración!$B$2,"Por caducar","Vigente"))))</f>
        <v/>
      </c>
      <c r="H290" s="12"/>
    </row>
    <row r="291" spans="1:8" x14ac:dyDescent="0.3">
      <c r="A291" s="4"/>
      <c r="B291" s="4"/>
      <c r="C291" s="5"/>
      <c r="D291" s="12"/>
      <c r="E291" s="7" t="str">
        <f t="shared" si="8"/>
        <v/>
      </c>
      <c r="F291" s="8" t="str">
        <f t="shared" ca="1" si="9"/>
        <v/>
      </c>
      <c r="G291" s="6" t="str">
        <f>IF(A291="","",IF(E291="","Sin caducidad",IF(F291&lt;0,"Caducado",IF(F291&lt;=Configuración!$B$2,"Por caducar","Vigente"))))</f>
        <v/>
      </c>
      <c r="H291" s="12"/>
    </row>
    <row r="292" spans="1:8" x14ac:dyDescent="0.3">
      <c r="A292" s="4"/>
      <c r="B292" s="4"/>
      <c r="C292" s="5"/>
      <c r="D292" s="12"/>
      <c r="E292" s="7" t="str">
        <f t="shared" si="8"/>
        <v/>
      </c>
      <c r="F292" s="8" t="str">
        <f t="shared" ca="1" si="9"/>
        <v/>
      </c>
      <c r="G292" s="6" t="str">
        <f>IF(A292="","",IF(E292="","Sin caducidad",IF(F292&lt;0,"Caducado",IF(F292&lt;=Configuración!$B$2,"Por caducar","Vigente"))))</f>
        <v/>
      </c>
      <c r="H292" s="12"/>
    </row>
    <row r="293" spans="1:8" x14ac:dyDescent="0.3">
      <c r="A293" s="4"/>
      <c r="B293" s="4"/>
      <c r="C293" s="5"/>
      <c r="D293" s="12"/>
      <c r="E293" s="7" t="str">
        <f t="shared" si="8"/>
        <v/>
      </c>
      <c r="F293" s="8" t="str">
        <f t="shared" ca="1" si="9"/>
        <v/>
      </c>
      <c r="G293" s="6" t="str">
        <f>IF(A293="","",IF(E293="","Sin caducidad",IF(F293&lt;0,"Caducado",IF(F293&lt;=Configuración!$B$2,"Por caducar","Vigente"))))</f>
        <v/>
      </c>
      <c r="H293" s="12"/>
    </row>
    <row r="294" spans="1:8" x14ac:dyDescent="0.3">
      <c r="A294" s="4"/>
      <c r="B294" s="4"/>
      <c r="C294" s="5"/>
      <c r="D294" s="12"/>
      <c r="E294" s="7" t="str">
        <f t="shared" si="8"/>
        <v/>
      </c>
      <c r="F294" s="8" t="str">
        <f t="shared" ca="1" si="9"/>
        <v/>
      </c>
      <c r="G294" s="6" t="str">
        <f>IF(A294="","",IF(E294="","Sin caducidad",IF(F294&lt;0,"Caducado",IF(F294&lt;=Configuración!$B$2,"Por caducar","Vigente"))))</f>
        <v/>
      </c>
      <c r="H294" s="12"/>
    </row>
    <row r="295" spans="1:8" x14ac:dyDescent="0.3">
      <c r="A295" s="4"/>
      <c r="B295" s="4"/>
      <c r="C295" s="5"/>
      <c r="D295" s="12"/>
      <c r="E295" s="7" t="str">
        <f t="shared" si="8"/>
        <v/>
      </c>
      <c r="F295" s="8" t="str">
        <f t="shared" ca="1" si="9"/>
        <v/>
      </c>
      <c r="G295" s="6" t="str">
        <f>IF(A295="","",IF(E295="","Sin caducidad",IF(F295&lt;0,"Caducado",IF(F295&lt;=Configuración!$B$2,"Por caducar","Vigente"))))</f>
        <v/>
      </c>
      <c r="H295" s="12"/>
    </row>
    <row r="296" spans="1:8" x14ac:dyDescent="0.3">
      <c r="A296" s="4"/>
      <c r="B296" s="4"/>
      <c r="C296" s="5"/>
      <c r="D296" s="12"/>
      <c r="E296" s="7" t="str">
        <f t="shared" si="8"/>
        <v/>
      </c>
      <c r="F296" s="8" t="str">
        <f t="shared" ca="1" si="9"/>
        <v/>
      </c>
      <c r="G296" s="6" t="str">
        <f>IF(A296="","",IF(E296="","Sin caducidad",IF(F296&lt;0,"Caducado",IF(F296&lt;=Configuración!$B$2,"Por caducar","Vigente"))))</f>
        <v/>
      </c>
      <c r="H296" s="12"/>
    </row>
    <row r="297" spans="1:8" x14ac:dyDescent="0.3">
      <c r="A297" s="4"/>
      <c r="B297" s="4"/>
      <c r="C297" s="5"/>
      <c r="D297" s="12"/>
      <c r="E297" s="7" t="str">
        <f t="shared" si="8"/>
        <v/>
      </c>
      <c r="F297" s="8" t="str">
        <f t="shared" ca="1" si="9"/>
        <v/>
      </c>
      <c r="G297" s="6" t="str">
        <f>IF(A297="","",IF(E297="","Sin caducidad",IF(F297&lt;0,"Caducado",IF(F297&lt;=Configuración!$B$2,"Por caducar","Vigente"))))</f>
        <v/>
      </c>
      <c r="H297" s="12"/>
    </row>
    <row r="298" spans="1:8" x14ac:dyDescent="0.3">
      <c r="A298" s="4"/>
      <c r="B298" s="4"/>
      <c r="C298" s="5"/>
      <c r="D298" s="12"/>
      <c r="E298" s="7" t="str">
        <f t="shared" si="8"/>
        <v/>
      </c>
      <c r="F298" s="8" t="str">
        <f t="shared" ca="1" si="9"/>
        <v/>
      </c>
      <c r="G298" s="6" t="str">
        <f>IF(A298="","",IF(E298="","Sin caducidad",IF(F298&lt;0,"Caducado",IF(F298&lt;=Configuración!$B$2,"Por caducar","Vigente"))))</f>
        <v/>
      </c>
      <c r="H298" s="12"/>
    </row>
    <row r="299" spans="1:8" x14ac:dyDescent="0.3">
      <c r="A299" s="4"/>
      <c r="B299" s="4"/>
      <c r="C299" s="5"/>
      <c r="D299" s="12"/>
      <c r="E299" s="7" t="str">
        <f t="shared" si="8"/>
        <v/>
      </c>
      <c r="F299" s="8" t="str">
        <f t="shared" ca="1" si="9"/>
        <v/>
      </c>
      <c r="G299" s="6" t="str">
        <f>IF(A299="","",IF(E299="","Sin caducidad",IF(F299&lt;0,"Caducado",IF(F299&lt;=Configuración!$B$2,"Por caducar","Vigente"))))</f>
        <v/>
      </c>
      <c r="H299" s="12"/>
    </row>
    <row r="300" spans="1:8" x14ac:dyDescent="0.3">
      <c r="A300" s="4"/>
      <c r="B300" s="4"/>
      <c r="C300" s="5"/>
      <c r="D300" s="12"/>
      <c r="E300" s="7" t="str">
        <f t="shared" si="8"/>
        <v/>
      </c>
      <c r="F300" s="8" t="str">
        <f t="shared" ca="1" si="9"/>
        <v/>
      </c>
      <c r="G300" s="6" t="str">
        <f>IF(A300="","",IF(E300="","Sin caducidad",IF(F300&lt;0,"Caducado",IF(F300&lt;=Configuración!$B$2,"Por caducar","Vigente"))))</f>
        <v/>
      </c>
      <c r="H300" s="12"/>
    </row>
    <row r="301" spans="1:8" x14ac:dyDescent="0.3">
      <c r="A301" s="4"/>
      <c r="B301" s="4"/>
      <c r="C301" s="5"/>
      <c r="D301" s="12"/>
      <c r="E301" s="7" t="str">
        <f t="shared" si="8"/>
        <v/>
      </c>
      <c r="F301" s="8" t="str">
        <f t="shared" ca="1" si="9"/>
        <v/>
      </c>
      <c r="G301" s="6" t="str">
        <f>IF(A301="","",IF(E301="","Sin caducidad",IF(F301&lt;0,"Caducado",IF(F301&lt;=Configuración!$B$2,"Por caducar","Vigente"))))</f>
        <v/>
      </c>
      <c r="H301" s="12"/>
    </row>
  </sheetData>
  <conditionalFormatting sqref="G2:G301">
    <cfRule type="cellIs" dxfId="4" priority="1" operator="equal">
      <formula>"Vigente"</formula>
    </cfRule>
    <cfRule type="cellIs" dxfId="3" priority="2" operator="equal">
      <formula>"Por caducar"</formula>
    </cfRule>
    <cfRule type="cellIs" dxfId="2" priority="3" operator="equal">
      <formula>"Caducado"</formula>
    </cfRule>
    <cfRule type="cellIs" dxfId="1" priority="4" operator="equal">
      <formula>"Sin caducidad"</formula>
    </cfRule>
  </conditionalFormatting>
  <conditionalFormatting sqref="H2:H301">
    <cfRule type="cellIs" dxfId="0" priority="5" operator="equal">
      <formula>"No"</formula>
    </cfRule>
  </conditionalFormatting>
  <dataValidations count="1">
    <dataValidation type="list" allowBlank="1" sqref="H2:H301" xr:uid="{00000000-0002-0000-0500-000001000000}">
      <formula1>"Sí,No"</formula1>
    </dataValidation>
  </dataValidations>
  <pageMargins left="0.7" right="0.7" top="0.75" bottom="0.75" header="0.3" footer="0.3"/>
  <pageSetup paperSize="9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500-000000000000}">
          <x14:formula1>
            <xm:f>Trabajadores!$A$2:$A$121</xm:f>
          </x14:formula1>
          <xm:sqref>A2:A301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7"/>
  <sheetViews>
    <sheetView workbookViewId="0"/>
  </sheetViews>
  <sheetFormatPr baseColWidth="10" defaultColWidth="8.88671875" defaultRowHeight="14.4" x14ac:dyDescent="0.3"/>
  <cols>
    <col min="1" max="1" width="40" customWidth="1"/>
    <col min="2" max="2" width="22" customWidth="1"/>
    <col min="3" max="3" width="95" customWidth="1"/>
  </cols>
  <sheetData>
    <row r="1" spans="1:3" ht="18" x14ac:dyDescent="0.35">
      <c r="A1" s="14" t="s">
        <v>63</v>
      </c>
    </row>
    <row r="2" spans="1:3" x14ac:dyDescent="0.3">
      <c r="A2" s="16" t="s">
        <v>64</v>
      </c>
      <c r="B2" s="17">
        <v>60</v>
      </c>
      <c r="C2" s="13" t="s">
        <v>65</v>
      </c>
    </row>
    <row r="4" spans="1:3" x14ac:dyDescent="0.3">
      <c r="A4" s="16" t="s">
        <v>66</v>
      </c>
    </row>
    <row r="5" spans="1:3" ht="27.15" customHeight="1" x14ac:dyDescent="0.3">
      <c r="A5" s="1" t="s">
        <v>20</v>
      </c>
      <c r="B5" s="2" t="s">
        <v>67</v>
      </c>
      <c r="C5" s="18" t="s">
        <v>68</v>
      </c>
    </row>
    <row r="6" spans="1:3" x14ac:dyDescent="0.3">
      <c r="A6" s="4" t="s">
        <v>28</v>
      </c>
      <c r="B6" s="12">
        <v>12</v>
      </c>
      <c r="C6" s="19" t="s">
        <v>69</v>
      </c>
    </row>
    <row r="7" spans="1:3" x14ac:dyDescent="0.3">
      <c r="A7" s="4" t="s">
        <v>30</v>
      </c>
      <c r="B7" s="12"/>
      <c r="C7" s="19" t="s">
        <v>70</v>
      </c>
    </row>
    <row r="8" spans="1:3" x14ac:dyDescent="0.3">
      <c r="A8" s="4" t="s">
        <v>31</v>
      </c>
      <c r="B8" s="12"/>
      <c r="C8" s="19" t="s">
        <v>71</v>
      </c>
    </row>
    <row r="9" spans="1:3" x14ac:dyDescent="0.3">
      <c r="A9" s="4" t="s">
        <v>33</v>
      </c>
      <c r="B9" s="12"/>
      <c r="C9" s="19" t="s">
        <v>72</v>
      </c>
    </row>
    <row r="10" spans="1:3" x14ac:dyDescent="0.3">
      <c r="A10" s="4" t="s">
        <v>2</v>
      </c>
      <c r="B10" s="12"/>
      <c r="C10" s="19" t="s">
        <v>73</v>
      </c>
    </row>
    <row r="11" spans="1:3" x14ac:dyDescent="0.3">
      <c r="A11" s="4" t="s">
        <v>32</v>
      </c>
      <c r="B11" s="12">
        <v>60</v>
      </c>
      <c r="C11" s="19" t="s">
        <v>74</v>
      </c>
    </row>
    <row r="12" spans="1:3" x14ac:dyDescent="0.3">
      <c r="A12" s="4" t="s">
        <v>36</v>
      </c>
      <c r="B12" s="12"/>
      <c r="C12" s="19" t="s">
        <v>75</v>
      </c>
    </row>
    <row r="13" spans="1:3" x14ac:dyDescent="0.3">
      <c r="A13" s="4" t="s">
        <v>38</v>
      </c>
      <c r="B13" s="12"/>
      <c r="C13" s="19" t="s">
        <v>76</v>
      </c>
    </row>
    <row r="14" spans="1:3" x14ac:dyDescent="0.3">
      <c r="A14" s="4" t="s">
        <v>77</v>
      </c>
      <c r="B14" s="12">
        <v>60</v>
      </c>
      <c r="C14" s="19" t="s">
        <v>78</v>
      </c>
    </row>
    <row r="15" spans="1:3" x14ac:dyDescent="0.3">
      <c r="A15" s="4" t="s">
        <v>79</v>
      </c>
      <c r="B15" s="12"/>
      <c r="C15" s="19" t="s">
        <v>80</v>
      </c>
    </row>
    <row r="17" spans="1:1" x14ac:dyDescent="0.3">
      <c r="A17" s="13" t="s">
        <v>81</v>
      </c>
    </row>
  </sheetData>
  <pageMargins left="0.7" right="0.7" top="0.75" bottom="0.7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21"/>
  <sheetViews>
    <sheetView workbookViewId="0"/>
  </sheetViews>
  <sheetFormatPr baseColWidth="10" defaultColWidth="8.88671875" defaultRowHeight="14.4" x14ac:dyDescent="0.3"/>
  <cols>
    <col min="1" max="1" width="4" customWidth="1"/>
    <col min="2" max="2" width="118" customWidth="1"/>
  </cols>
  <sheetData>
    <row r="2" spans="2:2" ht="23.4" x14ac:dyDescent="0.3">
      <c r="B2" s="20" t="s">
        <v>82</v>
      </c>
    </row>
    <row r="3" spans="2:2" x14ac:dyDescent="0.3">
      <c r="B3" s="21" t="s">
        <v>83</v>
      </c>
    </row>
    <row r="4" spans="2:2" x14ac:dyDescent="0.3">
      <c r="B4" s="21" t="s">
        <v>8</v>
      </c>
    </row>
    <row r="5" spans="2:2" ht="17.399999999999999" x14ac:dyDescent="0.3">
      <c r="B5" s="22" t="s">
        <v>84</v>
      </c>
    </row>
    <row r="6" spans="2:2" x14ac:dyDescent="0.3">
      <c r="B6" s="21" t="s">
        <v>85</v>
      </c>
    </row>
    <row r="7" spans="2:2" ht="28.8" x14ac:dyDescent="0.3">
      <c r="B7" s="21" t="s">
        <v>86</v>
      </c>
    </row>
    <row r="8" spans="2:2" x14ac:dyDescent="0.3">
      <c r="B8" s="21" t="s">
        <v>87</v>
      </c>
    </row>
    <row r="9" spans="2:2" x14ac:dyDescent="0.3">
      <c r="B9" s="21" t="s">
        <v>88</v>
      </c>
    </row>
    <row r="10" spans="2:2" x14ac:dyDescent="0.3">
      <c r="B10" s="21" t="s">
        <v>89</v>
      </c>
    </row>
    <row r="11" spans="2:2" x14ac:dyDescent="0.3">
      <c r="B11" s="21" t="s">
        <v>90</v>
      </c>
    </row>
    <row r="12" spans="2:2" x14ac:dyDescent="0.3">
      <c r="B12" s="21" t="s">
        <v>91</v>
      </c>
    </row>
    <row r="13" spans="2:2" x14ac:dyDescent="0.3">
      <c r="B13" s="21" t="s">
        <v>8</v>
      </c>
    </row>
    <row r="14" spans="2:2" ht="17.399999999999999" x14ac:dyDescent="0.3">
      <c r="B14" s="22" t="s">
        <v>92</v>
      </c>
    </row>
    <row r="15" spans="2:2" x14ac:dyDescent="0.3">
      <c r="B15" s="21" t="s">
        <v>93</v>
      </c>
    </row>
    <row r="16" spans="2:2" x14ac:dyDescent="0.3">
      <c r="B16" s="21" t="s">
        <v>8</v>
      </c>
    </row>
    <row r="17" spans="2:2" ht="17.399999999999999" x14ac:dyDescent="0.3">
      <c r="B17" s="22" t="s">
        <v>94</v>
      </c>
    </row>
    <row r="18" spans="2:2" ht="28.8" x14ac:dyDescent="0.3">
      <c r="B18" s="21" t="s">
        <v>95</v>
      </c>
    </row>
    <row r="19" spans="2:2" x14ac:dyDescent="0.3">
      <c r="B19" s="23" t="s">
        <v>96</v>
      </c>
    </row>
    <row r="20" spans="2:2" x14ac:dyDescent="0.3">
      <c r="B20" s="21" t="s">
        <v>8</v>
      </c>
    </row>
    <row r="21" spans="2:2" x14ac:dyDescent="0.3">
      <c r="B21" s="24" t="s">
        <v>97</v>
      </c>
    </row>
  </sheetData>
  <hyperlinks>
    <hyperlink ref="B19" r:id="rId1" xr:uid="{00000000-0004-0000-0700-000000000000}"/>
  </hyperlink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Trabajadores</vt:lpstr>
      <vt:lpstr>Documentos</vt:lpstr>
      <vt:lpstr>Semáforo</vt:lpstr>
      <vt:lpstr>Clientes</vt:lpstr>
      <vt:lpstr>Acceso</vt:lpstr>
      <vt:lpstr>EPIs</vt:lpstr>
      <vt:lpstr>Configuración</vt:lpstr>
      <vt:lpstr>Instrucciones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control documental PRL por trabajador</dc:title>
  <dc:subject/>
  <dc:creator/>
  <cp:keywords/>
  <dc:description/>
  <cp:lastModifiedBy/>
  <dcterms:created xsi:type="dcterms:W3CDTF">2026-10-01T05:45:13Z</dcterms:created>
  <dcterms:modified xsi:type="dcterms:W3CDTF">2026-10-01T05:45:29Z</dcterms:modified>
  <cp:category/>
</cp:coreProperties>
</file>